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8\SC\"/>
    </mc:Choice>
  </mc:AlternateContent>
  <xr:revisionPtr revIDLastSave="0" documentId="13_ncr:1_{37852427-1A85-42D0-8520-5C1D275FFA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  " sheetId="30" r:id="rId1"/>
    <sheet name="CV GVW&gt;3.5T" sheetId="1" r:id="rId2"/>
    <sheet name="CV GVW&gt;3.5T-segments 1" sheetId="3" r:id="rId3"/>
    <sheet name="CV GVW&gt;3.5T-segments 2" sheetId="9" r:id="rId4"/>
    <sheet name="Buses GVW&gt;3.5T" sheetId="5" r:id="rId5"/>
    <sheet name="LCV up to 3.5T" sheetId="29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2" i="29" l="1"/>
  <c r="J52" i="29"/>
  <c r="V51" i="29"/>
  <c r="U51" i="29"/>
  <c r="T51" i="29"/>
  <c r="T52" i="29" s="1"/>
  <c r="U52" i="29" s="1"/>
  <c r="S51" i="29"/>
  <c r="R51" i="29"/>
  <c r="J51" i="29"/>
  <c r="F51" i="29"/>
  <c r="F52" i="29" s="1"/>
  <c r="G52" i="29" s="1"/>
  <c r="D51" i="29"/>
  <c r="K51" i="29" s="1"/>
  <c r="M27" i="29"/>
  <c r="N27" i="29" s="1"/>
  <c r="K27" i="29"/>
  <c r="O27" i="29" s="1"/>
  <c r="J27" i="29"/>
  <c r="I27" i="29"/>
  <c r="H27" i="29"/>
  <c r="G27" i="29"/>
  <c r="F27" i="29"/>
  <c r="E27" i="29"/>
  <c r="D27" i="29"/>
  <c r="O26" i="29"/>
  <c r="N26" i="29"/>
  <c r="M26" i="29"/>
  <c r="L26" i="29"/>
  <c r="K26" i="29"/>
  <c r="I26" i="29"/>
  <c r="F26" i="29"/>
  <c r="G26" i="29" s="1"/>
  <c r="D26" i="29"/>
  <c r="J26" i="29" s="1"/>
  <c r="V52" i="29" l="1"/>
  <c r="E26" i="29"/>
  <c r="E51" i="29"/>
  <c r="G51" i="29"/>
  <c r="H26" i="29"/>
  <c r="L27" i="29"/>
  <c r="H51" i="29"/>
  <c r="D52" i="29"/>
  <c r="S52" i="29"/>
  <c r="E52" i="29" l="1"/>
  <c r="K52" i="29"/>
  <c r="H52" i="29"/>
  <c r="N27" i="9"/>
  <c r="M27" i="9"/>
  <c r="L27" i="9"/>
  <c r="K27" i="9"/>
  <c r="G27" i="9"/>
  <c r="F27" i="9"/>
  <c r="E27" i="9"/>
  <c r="D27" i="9"/>
  <c r="I27" i="9"/>
  <c r="J27" i="9" l="1"/>
  <c r="O27" i="9"/>
  <c r="H27" i="9"/>
  <c r="N75" i="9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<sst xmlns="http://schemas.openxmlformats.org/spreadsheetml/2006/main" count="603" uniqueCount="114">
  <si>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</si>
  <si>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</si>
  <si>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</si>
  <si>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</si>
  <si>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</si>
  <si>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</si>
  <si>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</si>
  <si>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</si>
  <si>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</si>
  <si>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</si>
  <si>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</si>
  <si>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</si>
  <si>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</si>
  <si>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</si>
  <si>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</si>
  <si>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</si>
  <si>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</si>
  <si>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</si>
  <si>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</si>
  <si>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</si>
  <si>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</si>
  <si>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</si>
  <si>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</si>
  <si>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</si>
  <si>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</si>
  <si>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</si>
  <si>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</si>
  <si>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</si>
  <si>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</si>
  <si>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</si>
  <si>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</si>
  <si>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</si>
  <si>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</si>
  <si>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</si>
  <si>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</si>
  <si>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</si>
  <si>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</si>
  <si>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</si>
  <si>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</si>
  <si>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</si>
  <si>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</si>
  <si>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</si>
  <si>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</si>
  <si>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</si>
  <si>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</si>
  <si>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</si>
  <si>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</si>
  <si>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</si>
  <si>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</si>
  <si>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</si>
  <si>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</si>
  <si>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</si>
  <si>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</si>
  <si>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</si>
  <si>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</si>
  <si>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</si>
  <si>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</si>
  <si>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</si>
  <si>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</si>
  <si>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</si>
  <si>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</si>
  <si>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</si>
  <si>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</si>
  <si>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</si>
  <si>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</si>
  <si>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</si>
  <si>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</si>
  <si>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</si>
  <si>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MITSUBISHI</t>
  </si>
  <si>
    <t>ISUZU</t>
  </si>
  <si>
    <t>CARTHAGO</t>
  </si>
  <si>
    <t>Rejestracje nowych samochodów dostawczych do 3,5T, ranking modeli - 2022 narastająco</t>
  </si>
  <si>
    <t>Registrations of new LCV up to 3.5T, Top Models - 2022 YTD</t>
  </si>
  <si>
    <t>Zmiana poz
r/r</t>
  </si>
  <si>
    <t>Ch. Position
y/y</t>
  </si>
  <si>
    <t>Opel Movano</t>
  </si>
  <si>
    <t>ROLLER TEAM</t>
  </si>
  <si>
    <t>Fiat Ducato</t>
  </si>
  <si>
    <t>*/ W 2021r nie uwzgledniono rejestracji własnych marek krajowych producentów</t>
  </si>
  <si>
    <t>*** w 2021r nie uwzgledniano rejestracji własnych marek krajowych producentów</t>
  </si>
  <si>
    <t>Ford Transit Custom</t>
  </si>
  <si>
    <t>Peugeot Boxer</t>
  </si>
  <si>
    <t>Volkswagen Crafter</t>
  </si>
  <si>
    <t>Lipiec</t>
  </si>
  <si>
    <t>July</t>
  </si>
  <si>
    <t>SUZUKI</t>
  </si>
  <si>
    <t>Sierpień</t>
  </si>
  <si>
    <t>Rok narastająco Styczeń - Sierpień</t>
  </si>
  <si>
    <t>August</t>
  </si>
  <si>
    <t>YTD January - August</t>
  </si>
  <si>
    <t>Sie/Lip
Zmiana %</t>
  </si>
  <si>
    <t>Aug/Jul Ch %</t>
  </si>
  <si>
    <t>HYMER</t>
  </si>
  <si>
    <t>Rejestracje nowych samochodów dostawczych do 3,5T, ranking modeli - Sierpień 2022</t>
  </si>
  <si>
    <t>Registrations of new LCV up to 3.5T, Top Models - August 2022</t>
  </si>
  <si>
    <t>Sie/Lip
Zmiana poz</t>
  </si>
  <si>
    <t>Aug/Jul Ch position</t>
  </si>
  <si>
    <t>Ford Ranger</t>
  </si>
  <si>
    <t>Ford Transit Connect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</si>
  <si>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</si>
  <si>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</si>
  <si>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</si>
  <si>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</si>
  <si>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</si>
  <si>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</si>
  <si>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</si>
  <si>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</si>
  <si>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</si>
  <si>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</si>
  <si>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For 2021 the data does not cover new registrations of domestic producers  their own brands</t>
  </si>
  <si>
    <t>2022
Aug</t>
  </si>
  <si>
    <t>2021
Aug</t>
  </si>
  <si>
    <t>2022
Jan - Aug</t>
  </si>
  <si>
    <t>2021
Jan -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</si>
</sst>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00">
    <xf numFmtId="0" fontId="0" fillId="0" borderId="0" xfId="0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/>
    <xf numFmtId="0" fontId="3" fillId="0" borderId="1" xfId="4" applyFont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16" xfId="4" applyFont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Alignment="1">
      <alignment horizontal="center" vertical="center"/>
    </xf>
    <xf numFmtId="0" fontId="14" fillId="0" borderId="0" xfId="4" applyFont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12" fillId="0" borderId="0" xfId="6"/>
    <xf numFmtId="0" fontId="24" fillId="0" borderId="0" xfId="6" applyFont="1"/>
    <xf numFmtId="0" fontId="25" fillId="0" borderId="0" xfId="6" applyFont="1"/>
    <xf numFmtId="0" fontId="26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65" fontId="3" fillId="0" borderId="5" xfId="3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14" fontId="12" fillId="0" borderId="0" xfId="6" applyNumberFormat="1"/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19" fillId="0" borderId="5" xfId="4" applyFont="1" applyBorder="1" applyAlignment="1">
      <alignment horizontal="center" vertical="top"/>
    </xf>
    <xf numFmtId="165" fontId="3" fillId="0" borderId="13" xfId="3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19" fillId="0" borderId="9" xfId="4" applyFont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7" fillId="2" borderId="4" xfId="4" applyFont="1" applyFill="1" applyBorder="1" applyAlignment="1">
      <alignment horizontal="center" wrapText="1"/>
    </xf>
    <xf numFmtId="0" fontId="27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19" fillId="0" borderId="0" xfId="4" applyFont="1" applyAlignment="1">
      <alignment horizontal="center" vertical="center"/>
    </xf>
    <xf numFmtId="170" fontId="0" fillId="0" borderId="0" xfId="0" applyNumberFormat="1"/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42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140546</xdr:colOff>
      <xdr:row>29</xdr:row>
      <xdr:rowOff>121073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5254CDD-3296-37E2-CA3C-F7E435CB2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3" y="3344333"/>
          <a:ext cx="6126480" cy="34823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224366</xdr:colOff>
      <xdr:row>48</xdr:row>
      <xdr:rowOff>152400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43A04469-4463-0336-62D1-21A02C535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533" y="6891867"/>
          <a:ext cx="6210300" cy="3505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7</xdr:col>
      <xdr:colOff>148166</xdr:colOff>
      <xdr:row>69</xdr:row>
      <xdr:rowOff>77046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1BC24654-4FBF-223C-8099-F6559B2FD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533" y="10430933"/>
          <a:ext cx="6134100" cy="38023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11CAA-3437-486E-A49A-5B79257FF2FC}">
  <dimension ref="B1:P18"/>
  <sheetViews>
    <sheetView showGridLines="0" tabSelected="1" zoomScale="90" zoomScaleNormal="90" workbookViewId="0"/>
  </sheetViews>
  <sheetFormatPr defaultRowHeight="14.4"/>
  <cols>
    <col min="1" max="1" width="1.6640625" customWidth="1"/>
    <col min="2" max="2" width="32.33203125" customWidth="1"/>
    <col min="3" max="7" width="11" customWidth="1"/>
    <col min="8" max="8" width="12" customWidth="1"/>
    <col min="12" max="12" width="24.109375" customWidth="1"/>
    <col min="16" max="16" width="10.5546875" customWidth="1"/>
    <col min="17" max="17" width="11.44140625" customWidth="1"/>
  </cols>
  <sheetData>
    <row r="1" spans="2:8">
      <c r="B1" t="s">
        <v>99</v>
      </c>
      <c r="D1" s="33"/>
      <c r="E1" s="33"/>
      <c r="F1" s="33"/>
      <c r="G1" s="33"/>
      <c r="H1" s="199">
        <v>44809</v>
      </c>
    </row>
    <row r="2" spans="2:8">
      <c r="H2" s="1" t="s">
        <v>100</v>
      </c>
    </row>
    <row r="3" spans="2:8" ht="26.25" customHeight="1">
      <c r="B3" s="144" t="s">
        <v>101</v>
      </c>
      <c r="C3" s="145"/>
      <c r="D3" s="145"/>
      <c r="E3" s="145"/>
      <c r="F3" s="145"/>
      <c r="G3" s="145"/>
      <c r="H3" s="146"/>
    </row>
    <row r="4" spans="2:8" ht="26.25" customHeight="1">
      <c r="B4" s="5"/>
      <c r="C4" s="114" t="s">
        <v>110</v>
      </c>
      <c r="D4" s="114" t="s">
        <v>111</v>
      </c>
      <c r="E4" s="6" t="s">
        <v>102</v>
      </c>
      <c r="F4" s="114" t="s">
        <v>112</v>
      </c>
      <c r="G4" s="114" t="s">
        <v>113</v>
      </c>
      <c r="H4" s="6" t="s">
        <v>102</v>
      </c>
    </row>
    <row r="5" spans="2:8" ht="26.25" customHeight="1">
      <c r="B5" s="2" t="s">
        <v>103</v>
      </c>
      <c r="C5" s="115">
        <v>2547</v>
      </c>
      <c r="D5" s="115">
        <v>1881</v>
      </c>
      <c r="E5" s="51">
        <v>0.35406698564593309</v>
      </c>
      <c r="F5" s="115">
        <v>20714</v>
      </c>
      <c r="G5" s="115">
        <v>20567</v>
      </c>
      <c r="H5" s="51">
        <v>7.147372003695196E-3</v>
      </c>
    </row>
    <row r="6" spans="2:8" ht="26.25" customHeight="1">
      <c r="B6" s="3" t="s">
        <v>104</v>
      </c>
      <c r="C6" s="116">
        <v>633</v>
      </c>
      <c r="D6" s="116">
        <v>469</v>
      </c>
      <c r="E6" s="52">
        <v>0.34968017057569289</v>
      </c>
      <c r="F6" s="116">
        <v>4680</v>
      </c>
      <c r="G6" s="116">
        <v>4245</v>
      </c>
      <c r="H6" s="52">
        <v>0.10247349823321561</v>
      </c>
    </row>
    <row r="7" spans="2:8" ht="26.25" customHeight="1">
      <c r="B7" s="3" t="s">
        <v>105</v>
      </c>
      <c r="C7" s="116">
        <v>108</v>
      </c>
      <c r="D7" s="116">
        <v>97</v>
      </c>
      <c r="E7" s="52">
        <v>0.11340206185567014</v>
      </c>
      <c r="F7" s="116">
        <v>628</v>
      </c>
      <c r="G7" s="116">
        <v>509</v>
      </c>
      <c r="H7" s="52">
        <v>0.23379174852652262</v>
      </c>
    </row>
    <row r="8" spans="2:8" ht="26.25" customHeight="1">
      <c r="B8" s="4" t="s">
        <v>106</v>
      </c>
      <c r="C8" s="116">
        <v>1806</v>
      </c>
      <c r="D8" s="116">
        <v>1315</v>
      </c>
      <c r="E8" s="53">
        <v>0.37338403041825097</v>
      </c>
      <c r="F8" s="116">
        <v>15406</v>
      </c>
      <c r="G8" s="116">
        <v>15813</v>
      </c>
      <c r="H8" s="53">
        <v>-2.5738316574969944E-2</v>
      </c>
    </row>
    <row r="9" spans="2:8" ht="26.25" customHeight="1">
      <c r="B9" s="2" t="s">
        <v>107</v>
      </c>
      <c r="C9" s="115">
        <v>72</v>
      </c>
      <c r="D9" s="115">
        <v>143</v>
      </c>
      <c r="E9" s="51">
        <v>-0.49650349650349646</v>
      </c>
      <c r="F9" s="115">
        <v>757</v>
      </c>
      <c r="G9" s="115">
        <v>957</v>
      </c>
      <c r="H9" s="51">
        <v>-0.20898641588296762</v>
      </c>
    </row>
    <row r="10" spans="2:8" ht="26.25" customHeight="1">
      <c r="B10" s="7" t="s">
        <v>108</v>
      </c>
      <c r="C10" s="117">
        <v>2619</v>
      </c>
      <c r="D10" s="117">
        <v>2024</v>
      </c>
      <c r="E10" s="54">
        <v>0.2939723320158103</v>
      </c>
      <c r="F10" s="117">
        <v>21471</v>
      </c>
      <c r="G10" s="117">
        <v>21524</v>
      </c>
      <c r="H10" s="54">
        <v>-2.4623675896673358E-3</v>
      </c>
    </row>
    <row r="11" spans="2:8" ht="26.25" customHeight="1">
      <c r="B11" s="119" t="s">
        <v>109</v>
      </c>
    </row>
    <row r="12" spans="2:8" ht="15" customHeight="1"/>
    <row r="18" spans="16:16">
      <c r="P18" s="35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H10 E10 E5:E7 H5:H7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B1" sqref="B1"/>
    </sheetView>
  </sheetViews>
  <sheetFormatPr defaultRowHeight="14.4"/>
  <cols>
    <col min="1" max="1" width="1.109375" customWidth="1"/>
    <col min="2" max="2" width="9.109375" customWidth="1"/>
    <col min="3" max="3" width="16.88671875" customWidth="1"/>
    <col min="4" max="4" width="9" customWidth="1"/>
    <col min="5" max="5" width="11" customWidth="1"/>
    <col min="6" max="6" width="9" customWidth="1"/>
    <col min="7" max="7" width="12.88671875" customWidth="1"/>
    <col min="8" max="9" width="9" customWidth="1"/>
    <col min="10" max="10" width="9.88671875" customWidth="1"/>
    <col min="11" max="14" width="9" customWidth="1"/>
    <col min="15" max="15" width="11.5546875" customWidth="1"/>
  </cols>
  <sheetData>
    <row r="1" spans="2:15">
      <c r="B1" t="s">
        <v>7</v>
      </c>
      <c r="E1" s="33"/>
      <c r="O1" s="133">
        <v>44809</v>
      </c>
    </row>
    <row r="2" spans="2:15" ht="14.4" customHeight="1">
      <c r="B2" s="176" t="s">
        <v>19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2:15" ht="14.4" customHeight="1">
      <c r="B3" s="177" t="s">
        <v>20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spans="2:15" ht="14.4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 t="s">
        <v>35</v>
      </c>
    </row>
    <row r="5" spans="2:15" ht="14.25" customHeight="1">
      <c r="B5" s="164" t="s">
        <v>0</v>
      </c>
      <c r="C5" s="164" t="s">
        <v>1</v>
      </c>
      <c r="D5" s="166" t="s">
        <v>86</v>
      </c>
      <c r="E5" s="167"/>
      <c r="F5" s="167"/>
      <c r="G5" s="167"/>
      <c r="H5" s="168"/>
      <c r="I5" s="167" t="s">
        <v>83</v>
      </c>
      <c r="J5" s="167"/>
      <c r="K5" s="166" t="s">
        <v>87</v>
      </c>
      <c r="L5" s="167"/>
      <c r="M5" s="167"/>
      <c r="N5" s="167"/>
      <c r="O5" s="168"/>
    </row>
    <row r="6" spans="2:15" ht="14.4" customHeight="1">
      <c r="B6" s="165"/>
      <c r="C6" s="165"/>
      <c r="D6" s="178" t="s">
        <v>88</v>
      </c>
      <c r="E6" s="179"/>
      <c r="F6" s="179"/>
      <c r="G6" s="179"/>
      <c r="H6" s="180"/>
      <c r="I6" s="179" t="s">
        <v>84</v>
      </c>
      <c r="J6" s="179"/>
      <c r="K6" s="178" t="s">
        <v>89</v>
      </c>
      <c r="L6" s="179"/>
      <c r="M6" s="179"/>
      <c r="N6" s="179"/>
      <c r="O6" s="180"/>
    </row>
    <row r="7" spans="2:15" ht="14.4" customHeight="1">
      <c r="B7" s="165"/>
      <c r="C7" s="165"/>
      <c r="D7" s="160">
        <v>2022</v>
      </c>
      <c r="E7" s="161"/>
      <c r="F7" s="169">
        <v>2021</v>
      </c>
      <c r="G7" s="169"/>
      <c r="H7" s="171" t="s">
        <v>22</v>
      </c>
      <c r="I7" s="173">
        <v>2022</v>
      </c>
      <c r="J7" s="160" t="s">
        <v>90</v>
      </c>
      <c r="K7" s="160">
        <v>2022</v>
      </c>
      <c r="L7" s="161"/>
      <c r="M7" s="169">
        <v>2021</v>
      </c>
      <c r="N7" s="161"/>
      <c r="O7" s="151" t="s">
        <v>22</v>
      </c>
    </row>
    <row r="8" spans="2:15" ht="14.4" customHeight="1">
      <c r="B8" s="152" t="s">
        <v>23</v>
      </c>
      <c r="C8" s="152" t="s">
        <v>24</v>
      </c>
      <c r="D8" s="162"/>
      <c r="E8" s="163"/>
      <c r="F8" s="170"/>
      <c r="G8" s="170"/>
      <c r="H8" s="172"/>
      <c r="I8" s="174"/>
      <c r="J8" s="175"/>
      <c r="K8" s="162"/>
      <c r="L8" s="163"/>
      <c r="M8" s="170"/>
      <c r="N8" s="163"/>
      <c r="O8" s="151"/>
    </row>
    <row r="9" spans="2:15" ht="14.25" customHeight="1">
      <c r="B9" s="152"/>
      <c r="C9" s="152"/>
      <c r="D9" s="143" t="s">
        <v>25</v>
      </c>
      <c r="E9" s="139" t="s">
        <v>2</v>
      </c>
      <c r="F9" s="142" t="s">
        <v>25</v>
      </c>
      <c r="G9" s="47" t="s">
        <v>2</v>
      </c>
      <c r="H9" s="154" t="s">
        <v>26</v>
      </c>
      <c r="I9" s="48" t="s">
        <v>25</v>
      </c>
      <c r="J9" s="156" t="s">
        <v>91</v>
      </c>
      <c r="K9" s="143" t="s">
        <v>25</v>
      </c>
      <c r="L9" s="46" t="s">
        <v>2</v>
      </c>
      <c r="M9" s="142" t="s">
        <v>25</v>
      </c>
      <c r="N9" s="46" t="s">
        <v>2</v>
      </c>
      <c r="O9" s="158" t="s">
        <v>26</v>
      </c>
    </row>
    <row r="10" spans="2:15" ht="14.4" customHeight="1">
      <c r="B10" s="153"/>
      <c r="C10" s="153"/>
      <c r="D10" s="140" t="s">
        <v>27</v>
      </c>
      <c r="E10" s="141" t="s">
        <v>28</v>
      </c>
      <c r="F10" s="44" t="s">
        <v>27</v>
      </c>
      <c r="G10" s="45" t="s">
        <v>28</v>
      </c>
      <c r="H10" s="155"/>
      <c r="I10" s="49" t="s">
        <v>27</v>
      </c>
      <c r="J10" s="157"/>
      <c r="K10" s="140" t="s">
        <v>27</v>
      </c>
      <c r="L10" s="141" t="s">
        <v>28</v>
      </c>
      <c r="M10" s="44" t="s">
        <v>27</v>
      </c>
      <c r="N10" s="141" t="s">
        <v>28</v>
      </c>
      <c r="O10" s="159"/>
    </row>
    <row r="11" spans="2:15" ht="14.4" customHeight="1">
      <c r="B11" s="55">
        <v>1</v>
      </c>
      <c r="C11" s="56" t="s">
        <v>3</v>
      </c>
      <c r="D11" s="57">
        <v>380</v>
      </c>
      <c r="E11" s="99">
        <v>0.149195131527287</v>
      </c>
      <c r="F11" s="57">
        <v>564</v>
      </c>
      <c r="G11" s="62">
        <v>0.29984051036682613</v>
      </c>
      <c r="H11" s="60">
        <v>-0.32624113475177308</v>
      </c>
      <c r="I11" s="61">
        <v>502</v>
      </c>
      <c r="J11" s="62">
        <v>-0.24302788844621515</v>
      </c>
      <c r="K11" s="57">
        <v>4525</v>
      </c>
      <c r="L11" s="99">
        <v>0.21845128898329633</v>
      </c>
      <c r="M11" s="57">
        <v>5031</v>
      </c>
      <c r="N11" s="62">
        <v>0.24461516020810037</v>
      </c>
      <c r="O11" s="60">
        <v>-0.10057642615782147</v>
      </c>
    </row>
    <row r="12" spans="2:15" ht="14.4" customHeight="1">
      <c r="B12" s="63">
        <v>2</v>
      </c>
      <c r="C12" s="64" t="s">
        <v>9</v>
      </c>
      <c r="D12" s="65">
        <v>680</v>
      </c>
      <c r="E12" s="104">
        <v>0.2669807616804083</v>
      </c>
      <c r="F12" s="65">
        <v>345</v>
      </c>
      <c r="G12" s="77">
        <v>0.18341307814992025</v>
      </c>
      <c r="H12" s="67">
        <v>0.97101449275362328</v>
      </c>
      <c r="I12" s="68">
        <v>524</v>
      </c>
      <c r="J12" s="77">
        <v>0.29770992366412208</v>
      </c>
      <c r="K12" s="65">
        <v>4244</v>
      </c>
      <c r="L12" s="104">
        <v>0.2048855846287535</v>
      </c>
      <c r="M12" s="65">
        <v>3731</v>
      </c>
      <c r="N12" s="77">
        <v>0.18140710847474109</v>
      </c>
      <c r="O12" s="67">
        <v>0.13749664969177156</v>
      </c>
    </row>
    <row r="13" spans="2:15" ht="14.4" customHeight="1">
      <c r="B13" s="63">
        <v>3</v>
      </c>
      <c r="C13" s="64" t="s">
        <v>8</v>
      </c>
      <c r="D13" s="65">
        <v>379</v>
      </c>
      <c r="E13" s="104">
        <v>0.14880251276010995</v>
      </c>
      <c r="F13" s="65">
        <v>228</v>
      </c>
      <c r="G13" s="77">
        <v>0.12121212121212122</v>
      </c>
      <c r="H13" s="67">
        <v>0.66228070175438591</v>
      </c>
      <c r="I13" s="68">
        <v>405</v>
      </c>
      <c r="J13" s="77">
        <v>-6.419753086419755E-2</v>
      </c>
      <c r="K13" s="65">
        <v>3709</v>
      </c>
      <c r="L13" s="104">
        <v>0.17905764217437481</v>
      </c>
      <c r="M13" s="65">
        <v>2914</v>
      </c>
      <c r="N13" s="77">
        <v>0.14168327903923761</v>
      </c>
      <c r="O13" s="67">
        <v>0.27282086479066581</v>
      </c>
    </row>
    <row r="14" spans="2:15" ht="14.4" customHeight="1">
      <c r="B14" s="63">
        <v>4</v>
      </c>
      <c r="C14" s="64" t="s">
        <v>4</v>
      </c>
      <c r="D14" s="65">
        <v>391</v>
      </c>
      <c r="E14" s="104">
        <v>0.15351393796623478</v>
      </c>
      <c r="F14" s="65">
        <v>260</v>
      </c>
      <c r="G14" s="77">
        <v>0.13822434875066453</v>
      </c>
      <c r="H14" s="67">
        <v>0.50384615384615383</v>
      </c>
      <c r="I14" s="68">
        <v>299</v>
      </c>
      <c r="J14" s="77">
        <v>0.30769230769230771</v>
      </c>
      <c r="K14" s="65">
        <v>2744</v>
      </c>
      <c r="L14" s="104">
        <v>0.13247079270058898</v>
      </c>
      <c r="M14" s="65">
        <v>3180</v>
      </c>
      <c r="N14" s="77">
        <v>0.15461661885544806</v>
      </c>
      <c r="O14" s="67">
        <v>-0.13710691823899368</v>
      </c>
    </row>
    <row r="15" spans="2:15" ht="14.4" customHeight="1">
      <c r="B15" s="63">
        <v>5</v>
      </c>
      <c r="C15" s="64" t="s">
        <v>10</v>
      </c>
      <c r="D15" s="65">
        <v>341</v>
      </c>
      <c r="E15" s="104">
        <v>0.13388299960738123</v>
      </c>
      <c r="F15" s="65">
        <v>121</v>
      </c>
      <c r="G15" s="69">
        <v>6.4327485380116955E-2</v>
      </c>
      <c r="H15" s="67">
        <v>1.8181818181818183</v>
      </c>
      <c r="I15" s="68">
        <v>424</v>
      </c>
      <c r="J15" s="69">
        <v>-0.19575471698113212</v>
      </c>
      <c r="K15" s="65">
        <v>2344</v>
      </c>
      <c r="L15" s="104">
        <v>0.11316018151974511</v>
      </c>
      <c r="M15" s="65">
        <v>3102</v>
      </c>
      <c r="N15" s="69">
        <v>0.15082413575144649</v>
      </c>
      <c r="O15" s="67">
        <v>-0.24435847840103164</v>
      </c>
    </row>
    <row r="16" spans="2:15" ht="14.4" customHeight="1">
      <c r="B16" s="63">
        <v>6</v>
      </c>
      <c r="C16" s="64" t="s">
        <v>12</v>
      </c>
      <c r="D16" s="65">
        <v>181</v>
      </c>
      <c r="E16" s="104">
        <v>7.1063996859049863E-2</v>
      </c>
      <c r="F16" s="65">
        <v>216</v>
      </c>
      <c r="G16" s="69">
        <v>0.11483253588516747</v>
      </c>
      <c r="H16" s="67">
        <v>-0.16203703703703709</v>
      </c>
      <c r="I16" s="68">
        <v>180</v>
      </c>
      <c r="J16" s="69">
        <v>5.5555555555555358E-3</v>
      </c>
      <c r="K16" s="65">
        <v>1399</v>
      </c>
      <c r="L16" s="104">
        <v>6.7538862605001443E-2</v>
      </c>
      <c r="M16" s="65">
        <v>1374</v>
      </c>
      <c r="N16" s="69">
        <v>6.6806048524335096E-2</v>
      </c>
      <c r="O16" s="67">
        <v>1.8195050946142599E-2</v>
      </c>
    </row>
    <row r="17" spans="2:15" ht="14.4" customHeight="1">
      <c r="B17" s="63">
        <v>7</v>
      </c>
      <c r="C17" s="64" t="s">
        <v>11</v>
      </c>
      <c r="D17" s="65">
        <v>123</v>
      </c>
      <c r="E17" s="104">
        <v>4.8292108362779744E-2</v>
      </c>
      <c r="F17" s="65">
        <v>106</v>
      </c>
      <c r="G17" s="77">
        <v>5.6353003721424773E-2</v>
      </c>
      <c r="H17" s="67">
        <v>0.16037735849056611</v>
      </c>
      <c r="I17" s="68">
        <v>152</v>
      </c>
      <c r="J17" s="77">
        <v>-0.19078947368421051</v>
      </c>
      <c r="K17" s="65">
        <v>1182</v>
      </c>
      <c r="L17" s="104">
        <v>5.706285603939365E-2</v>
      </c>
      <c r="M17" s="65">
        <v>857</v>
      </c>
      <c r="N17" s="77">
        <v>4.1668692565760682E-2</v>
      </c>
      <c r="O17" s="67">
        <v>0.37922987164527422</v>
      </c>
    </row>
    <row r="18" spans="2:15">
      <c r="B18" s="149" t="s">
        <v>59</v>
      </c>
      <c r="C18" s="150"/>
      <c r="D18" s="40">
        <f>SUM(D11:D17)</f>
        <v>2475</v>
      </c>
      <c r="E18" s="26">
        <f>D18/D20</f>
        <v>0.9717314487632509</v>
      </c>
      <c r="F18" s="24">
        <f>SUM(F11:F17)</f>
        <v>1840</v>
      </c>
      <c r="G18" s="26">
        <f>F18/F20</f>
        <v>0.97820308346624141</v>
      </c>
      <c r="H18" s="27">
        <f>D18/F18-1</f>
        <v>0.34510869565217384</v>
      </c>
      <c r="I18" s="24">
        <f>SUM(I11:I17)</f>
        <v>2486</v>
      </c>
      <c r="J18" s="26">
        <f>D18/I18-1</f>
        <v>-4.4247787610619538E-3</v>
      </c>
      <c r="K18" s="24">
        <f>SUM(K11:K17)</f>
        <v>20147</v>
      </c>
      <c r="L18" s="26">
        <f>K18/K20</f>
        <v>0.97262720865115382</v>
      </c>
      <c r="M18" s="24">
        <f>SUM(M11:M17)</f>
        <v>20189</v>
      </c>
      <c r="N18" s="26">
        <f>M18/M20</f>
        <v>0.98162104341906942</v>
      </c>
      <c r="O18" s="27">
        <f>K18/M18-1</f>
        <v>-2.0803407796324835E-3</v>
      </c>
    </row>
    <row r="19" spans="2:15">
      <c r="B19" s="149" t="s">
        <v>29</v>
      </c>
      <c r="C19" s="150"/>
      <c r="D19" s="24">
        <f>D20-D18</f>
        <v>72</v>
      </c>
      <c r="E19" s="26">
        <f>D19/D20</f>
        <v>2.8268551236749116E-2</v>
      </c>
      <c r="F19" s="24">
        <f>F20-F18</f>
        <v>41</v>
      </c>
      <c r="G19" s="26">
        <f>F19/F20</f>
        <v>2.1796916533758637E-2</v>
      </c>
      <c r="H19" s="27">
        <f>D19/F19-1</f>
        <v>0.75609756097560976</v>
      </c>
      <c r="I19" s="24">
        <f>I20-I18</f>
        <v>71</v>
      </c>
      <c r="J19" s="26">
        <f>D19/I19-1</f>
        <v>1.4084507042253502E-2</v>
      </c>
      <c r="K19" s="24">
        <f>K20-K18</f>
        <v>567</v>
      </c>
      <c r="L19" s="25">
        <f>K19/K20</f>
        <v>2.7372791348846192E-2</v>
      </c>
      <c r="M19" s="24">
        <f>M20-M18</f>
        <v>378</v>
      </c>
      <c r="N19" s="26">
        <f>M19/M20</f>
        <v>1.8378956580930618E-2</v>
      </c>
      <c r="O19" s="27">
        <f>K19/M19-1</f>
        <v>0.5</v>
      </c>
    </row>
    <row r="20" spans="2:15">
      <c r="B20" s="147" t="s">
        <v>30</v>
      </c>
      <c r="C20" s="148"/>
      <c r="D20" s="41">
        <v>2547</v>
      </c>
      <c r="E20" s="70">
        <v>1</v>
      </c>
      <c r="F20" s="41">
        <v>1881</v>
      </c>
      <c r="G20" s="71">
        <v>1</v>
      </c>
      <c r="H20" s="38">
        <v>0.35406698564593309</v>
      </c>
      <c r="I20" s="42">
        <v>2557</v>
      </c>
      <c r="J20" s="39">
        <v>-3.9108330074305586E-3</v>
      </c>
      <c r="K20" s="41">
        <v>20714</v>
      </c>
      <c r="L20" s="70">
        <v>1</v>
      </c>
      <c r="M20" s="41">
        <v>20567</v>
      </c>
      <c r="N20" s="71">
        <v>1</v>
      </c>
      <c r="O20" s="38">
        <v>7.147372003695196E-3</v>
      </c>
    </row>
    <row r="21" spans="2:15">
      <c r="B21" s="43" t="s">
        <v>78</v>
      </c>
    </row>
    <row r="22" spans="2:15">
      <c r="B22" s="124" t="s">
        <v>64</v>
      </c>
    </row>
    <row r="23" spans="2:15">
      <c r="B23" s="127" t="s">
        <v>65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41" priority="93" operator="lessThan">
      <formula>0</formula>
    </cfRule>
  </conditionalFormatting>
  <conditionalFormatting sqref="H19">
    <cfRule type="cellIs" dxfId="140" priority="94" operator="lessThan">
      <formula>0</formula>
    </cfRule>
  </conditionalFormatting>
  <conditionalFormatting sqref="J18:J19">
    <cfRule type="cellIs" dxfId="139" priority="92" operator="lessThan">
      <formula>0</formula>
    </cfRule>
  </conditionalFormatting>
  <conditionalFormatting sqref="O19">
    <cfRule type="cellIs" dxfId="138" priority="91" operator="lessThan">
      <formula>0</formula>
    </cfRule>
  </conditionalFormatting>
  <conditionalFormatting sqref="O18">
    <cfRule type="cellIs" dxfId="137" priority="90" operator="lessThan">
      <formula>0</formula>
    </cfRule>
  </conditionalFormatting>
  <conditionalFormatting sqref="O20 J20 H20">
    <cfRule type="cellIs" dxfId="136" priority="13" operator="lessThan">
      <formula>0</formula>
    </cfRule>
  </conditionalFormatting>
  <conditionalFormatting sqref="H11:H15 J11:J15 O11:O15">
    <cfRule type="cellIs" dxfId="135" priority="6" operator="lessThan">
      <formula>0</formula>
    </cfRule>
  </conditionalFormatting>
  <conditionalFormatting sqref="H16:H17 J16:J17 O16:O17">
    <cfRule type="cellIs" dxfId="134" priority="5" operator="lessThan">
      <formula>0</formula>
    </cfRule>
  </conditionalFormatting>
  <conditionalFormatting sqref="D11:E17 G11:J17 L11:L17 N11:O17">
    <cfRule type="cellIs" dxfId="133" priority="4" operator="equal">
      <formula>0</formula>
    </cfRule>
  </conditionalFormatting>
  <conditionalFormatting sqref="F11:F17">
    <cfRule type="cellIs" dxfId="132" priority="3" operator="equal">
      <formula>0</formula>
    </cfRule>
  </conditionalFormatting>
  <conditionalFormatting sqref="K11:K17">
    <cfRule type="cellIs" dxfId="131" priority="2" operator="equal">
      <formula>0</formula>
    </cfRule>
  </conditionalFormatting>
  <conditionalFormatting sqref="M11:M17">
    <cfRule type="cellIs" dxfId="13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4.4"/>
  <cols>
    <col min="1" max="1" width="1.33203125" customWidth="1"/>
    <col min="2" max="2" width="15.44140625" bestFit="1" customWidth="1"/>
    <col min="3" max="3" width="17.88671875" customWidth="1"/>
    <col min="4" max="9" width="9" customWidth="1"/>
    <col min="10" max="10" width="9.6640625" customWidth="1"/>
    <col min="11" max="14" width="9" customWidth="1"/>
    <col min="15" max="15" width="11.5546875" customWidth="1"/>
  </cols>
  <sheetData>
    <row r="1" spans="2:15">
      <c r="B1" t="s">
        <v>7</v>
      </c>
      <c r="E1" s="33"/>
      <c r="O1" s="133">
        <v>44809</v>
      </c>
    </row>
    <row r="2" spans="2:15" ht="14.4" customHeight="1">
      <c r="B2" s="176" t="s">
        <v>19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20"/>
    </row>
    <row r="3" spans="2:15" ht="14.4" customHeight="1">
      <c r="B3" s="177" t="s">
        <v>20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8" t="s">
        <v>35</v>
      </c>
    </row>
    <row r="4" spans="2:15" ht="14.4" customHeight="1">
      <c r="B4" s="164" t="s">
        <v>21</v>
      </c>
      <c r="C4" s="164" t="s">
        <v>1</v>
      </c>
      <c r="D4" s="166" t="s">
        <v>86</v>
      </c>
      <c r="E4" s="167"/>
      <c r="F4" s="167"/>
      <c r="G4" s="167"/>
      <c r="H4" s="168"/>
      <c r="I4" s="167" t="s">
        <v>83</v>
      </c>
      <c r="J4" s="167"/>
      <c r="K4" s="166" t="s">
        <v>87</v>
      </c>
      <c r="L4" s="167"/>
      <c r="M4" s="167"/>
      <c r="N4" s="167"/>
      <c r="O4" s="168"/>
    </row>
    <row r="5" spans="2:15" ht="14.4" customHeight="1">
      <c r="B5" s="165"/>
      <c r="C5" s="165"/>
      <c r="D5" s="178" t="s">
        <v>88</v>
      </c>
      <c r="E5" s="179"/>
      <c r="F5" s="179"/>
      <c r="G5" s="179"/>
      <c r="H5" s="180"/>
      <c r="I5" s="179" t="s">
        <v>84</v>
      </c>
      <c r="J5" s="179"/>
      <c r="K5" s="178" t="s">
        <v>89</v>
      </c>
      <c r="L5" s="179"/>
      <c r="M5" s="179"/>
      <c r="N5" s="179"/>
      <c r="O5" s="180"/>
    </row>
    <row r="6" spans="2:15" ht="14.4" customHeight="1">
      <c r="B6" s="165"/>
      <c r="C6" s="181"/>
      <c r="D6" s="160">
        <v>2022</v>
      </c>
      <c r="E6" s="161"/>
      <c r="F6" s="169">
        <v>2021</v>
      </c>
      <c r="G6" s="169"/>
      <c r="H6" s="171" t="s">
        <v>22</v>
      </c>
      <c r="I6" s="173">
        <v>2022</v>
      </c>
      <c r="J6" s="160" t="s">
        <v>90</v>
      </c>
      <c r="K6" s="160">
        <v>2022</v>
      </c>
      <c r="L6" s="161"/>
      <c r="M6" s="169">
        <v>2021</v>
      </c>
      <c r="N6" s="161"/>
      <c r="O6" s="151" t="s">
        <v>22</v>
      </c>
    </row>
    <row r="7" spans="2:15" ht="14.4" customHeight="1">
      <c r="B7" s="152" t="s">
        <v>21</v>
      </c>
      <c r="C7" s="182" t="s">
        <v>24</v>
      </c>
      <c r="D7" s="162"/>
      <c r="E7" s="163"/>
      <c r="F7" s="170"/>
      <c r="G7" s="170"/>
      <c r="H7" s="172"/>
      <c r="I7" s="174"/>
      <c r="J7" s="175"/>
      <c r="K7" s="162"/>
      <c r="L7" s="163"/>
      <c r="M7" s="170"/>
      <c r="N7" s="163"/>
      <c r="O7" s="151"/>
    </row>
    <row r="8" spans="2:15" ht="14.4" customHeight="1">
      <c r="B8" s="152"/>
      <c r="C8" s="182"/>
      <c r="D8" s="143" t="s">
        <v>25</v>
      </c>
      <c r="E8" s="139" t="s">
        <v>2</v>
      </c>
      <c r="F8" s="142" t="s">
        <v>25</v>
      </c>
      <c r="G8" s="47" t="s">
        <v>2</v>
      </c>
      <c r="H8" s="154" t="s">
        <v>26</v>
      </c>
      <c r="I8" s="48" t="s">
        <v>25</v>
      </c>
      <c r="J8" s="156" t="s">
        <v>91</v>
      </c>
      <c r="K8" s="143" t="s">
        <v>25</v>
      </c>
      <c r="L8" s="46" t="s">
        <v>2</v>
      </c>
      <c r="M8" s="142" t="s">
        <v>25</v>
      </c>
      <c r="N8" s="46" t="s">
        <v>2</v>
      </c>
      <c r="O8" s="158" t="s">
        <v>26</v>
      </c>
    </row>
    <row r="9" spans="2:15" ht="14.4" customHeight="1">
      <c r="B9" s="153"/>
      <c r="C9" s="183"/>
      <c r="D9" s="140" t="s">
        <v>27</v>
      </c>
      <c r="E9" s="141" t="s">
        <v>28</v>
      </c>
      <c r="F9" s="44" t="s">
        <v>27</v>
      </c>
      <c r="G9" s="45" t="s">
        <v>28</v>
      </c>
      <c r="H9" s="155"/>
      <c r="I9" s="49" t="s">
        <v>27</v>
      </c>
      <c r="J9" s="157"/>
      <c r="K9" s="140" t="s">
        <v>27</v>
      </c>
      <c r="L9" s="141" t="s">
        <v>28</v>
      </c>
      <c r="M9" s="44" t="s">
        <v>27</v>
      </c>
      <c r="N9" s="141" t="s">
        <v>28</v>
      </c>
      <c r="O9" s="159"/>
    </row>
    <row r="10" spans="2:15" ht="14.4" customHeight="1">
      <c r="B10" s="63"/>
      <c r="C10" s="56" t="s">
        <v>12</v>
      </c>
      <c r="D10" s="72">
        <v>116</v>
      </c>
      <c r="E10" s="58">
        <v>0.57711442786069655</v>
      </c>
      <c r="F10" s="73">
        <v>88</v>
      </c>
      <c r="G10" s="59">
        <v>0.40930232558139534</v>
      </c>
      <c r="H10" s="60">
        <v>0.31818181818181812</v>
      </c>
      <c r="I10" s="73">
        <v>112</v>
      </c>
      <c r="J10" s="62">
        <v>3.5714285714285809E-2</v>
      </c>
      <c r="K10" s="72">
        <v>916</v>
      </c>
      <c r="L10" s="58">
        <v>0.5714285714285714</v>
      </c>
      <c r="M10" s="73">
        <v>675</v>
      </c>
      <c r="N10" s="59">
        <v>0.42775665399239543</v>
      </c>
      <c r="O10" s="60">
        <v>0.35703703703703704</v>
      </c>
    </row>
    <row r="11" spans="2:15" ht="14.4" customHeight="1">
      <c r="B11" s="63"/>
      <c r="C11" s="64" t="s">
        <v>9</v>
      </c>
      <c r="D11" s="74">
        <v>36</v>
      </c>
      <c r="E11" s="66">
        <v>0.17910447761194029</v>
      </c>
      <c r="F11" s="75">
        <v>29</v>
      </c>
      <c r="G11" s="76">
        <v>0.13488372093023257</v>
      </c>
      <c r="H11" s="67">
        <v>0.24137931034482762</v>
      </c>
      <c r="I11" s="75">
        <v>41</v>
      </c>
      <c r="J11" s="77">
        <v>-0.12195121951219512</v>
      </c>
      <c r="K11" s="74">
        <v>228</v>
      </c>
      <c r="L11" s="66">
        <v>0.14223331253898938</v>
      </c>
      <c r="M11" s="75">
        <v>309</v>
      </c>
      <c r="N11" s="76">
        <v>0.19581749049429659</v>
      </c>
      <c r="O11" s="67">
        <v>-0.26213592233009708</v>
      </c>
    </row>
    <row r="12" spans="2:15" ht="14.4" customHeight="1">
      <c r="B12" s="63"/>
      <c r="C12" s="64" t="s">
        <v>4</v>
      </c>
      <c r="D12" s="74">
        <v>10</v>
      </c>
      <c r="E12" s="66">
        <v>4.975124378109453E-2</v>
      </c>
      <c r="F12" s="75">
        <v>57</v>
      </c>
      <c r="G12" s="76">
        <v>0.26511627906976742</v>
      </c>
      <c r="H12" s="67">
        <v>-0.82456140350877194</v>
      </c>
      <c r="I12" s="75">
        <v>22</v>
      </c>
      <c r="J12" s="77">
        <v>-0.54545454545454541</v>
      </c>
      <c r="K12" s="74">
        <v>167</v>
      </c>
      <c r="L12" s="66">
        <v>0.1041796631316282</v>
      </c>
      <c r="M12" s="75">
        <v>332</v>
      </c>
      <c r="N12" s="76">
        <v>0.21039290240811154</v>
      </c>
      <c r="O12" s="67">
        <v>-0.49698795180722888</v>
      </c>
    </row>
    <row r="13" spans="2:15" ht="14.4" customHeight="1">
      <c r="B13" s="63"/>
      <c r="C13" s="64" t="s">
        <v>40</v>
      </c>
      <c r="D13" s="74">
        <v>16</v>
      </c>
      <c r="E13" s="66">
        <v>7.9601990049751242E-2</v>
      </c>
      <c r="F13" s="75">
        <v>8</v>
      </c>
      <c r="G13" s="76">
        <v>3.7209302325581395E-2</v>
      </c>
      <c r="H13" s="67">
        <v>1</v>
      </c>
      <c r="I13" s="75">
        <v>13</v>
      </c>
      <c r="J13" s="77">
        <v>0.23076923076923084</v>
      </c>
      <c r="K13" s="74">
        <v>110</v>
      </c>
      <c r="L13" s="66">
        <v>6.8621334996880848E-2</v>
      </c>
      <c r="M13" s="75">
        <v>74</v>
      </c>
      <c r="N13" s="76">
        <v>4.6894803548795945E-2</v>
      </c>
      <c r="O13" s="67">
        <v>0.4864864864864864</v>
      </c>
    </row>
    <row r="14" spans="2:15" ht="14.4" customHeight="1">
      <c r="B14" s="101"/>
      <c r="C14" s="64" t="s">
        <v>3</v>
      </c>
      <c r="D14" s="74">
        <v>5</v>
      </c>
      <c r="E14" s="66">
        <v>2.4875621890547265E-2</v>
      </c>
      <c r="F14" s="75">
        <v>3</v>
      </c>
      <c r="G14" s="76">
        <v>1.3953488372093023E-2</v>
      </c>
      <c r="H14" s="67">
        <v>0.66666666666666674</v>
      </c>
      <c r="I14" s="75">
        <v>12</v>
      </c>
      <c r="J14" s="77">
        <v>-0.58333333333333326</v>
      </c>
      <c r="K14" s="74">
        <v>71</v>
      </c>
      <c r="L14" s="66">
        <v>4.4291952588895823E-2</v>
      </c>
      <c r="M14" s="75">
        <v>57</v>
      </c>
      <c r="N14" s="76">
        <v>3.6121673003802278E-2</v>
      </c>
      <c r="O14" s="67">
        <v>0.2456140350877194</v>
      </c>
    </row>
    <row r="15" spans="2:15" ht="14.4" customHeight="1">
      <c r="B15" s="63"/>
      <c r="C15" s="64" t="s">
        <v>11</v>
      </c>
      <c r="D15" s="74">
        <v>9</v>
      </c>
      <c r="E15" s="66">
        <v>4.4776119402985072E-2</v>
      </c>
      <c r="F15" s="75">
        <v>13</v>
      </c>
      <c r="G15" s="76">
        <v>6.0465116279069767E-2</v>
      </c>
      <c r="H15" s="67">
        <v>-0.30769230769230771</v>
      </c>
      <c r="I15" s="75">
        <v>3</v>
      </c>
      <c r="J15" s="77">
        <v>2</v>
      </c>
      <c r="K15" s="74">
        <v>31</v>
      </c>
      <c r="L15" s="66">
        <v>1.9338739862757331E-2</v>
      </c>
      <c r="M15" s="75">
        <v>36</v>
      </c>
      <c r="N15" s="76">
        <v>2.2813688212927757E-2</v>
      </c>
      <c r="O15" s="67">
        <v>-0.13888888888888884</v>
      </c>
    </row>
    <row r="16" spans="2:15" ht="14.4" customHeight="1">
      <c r="B16" s="63"/>
      <c r="C16" s="64" t="s">
        <v>17</v>
      </c>
      <c r="D16" s="74">
        <v>0</v>
      </c>
      <c r="E16" s="66">
        <v>0</v>
      </c>
      <c r="F16" s="75">
        <v>2</v>
      </c>
      <c r="G16" s="76">
        <v>9.3023255813953487E-3</v>
      </c>
      <c r="H16" s="67">
        <v>-1</v>
      </c>
      <c r="I16" s="75">
        <v>4</v>
      </c>
      <c r="J16" s="77">
        <v>-1</v>
      </c>
      <c r="K16" s="74">
        <v>17</v>
      </c>
      <c r="L16" s="66">
        <v>1.0605115408608859E-2</v>
      </c>
      <c r="M16" s="75">
        <v>14</v>
      </c>
      <c r="N16" s="76">
        <v>8.8719898605830166E-3</v>
      </c>
      <c r="O16" s="67">
        <v>0.21428571428571419</v>
      </c>
    </row>
    <row r="17" spans="2:15" ht="14.4" customHeight="1">
      <c r="B17" s="118"/>
      <c r="C17" s="78" t="s">
        <v>29</v>
      </c>
      <c r="D17" s="79">
        <v>9</v>
      </c>
      <c r="E17" s="80">
        <v>4.4776119402985072E-2</v>
      </c>
      <c r="F17" s="79">
        <v>15</v>
      </c>
      <c r="G17" s="80">
        <v>6.9767441860465115E-2</v>
      </c>
      <c r="H17" s="81">
        <v>-0.4</v>
      </c>
      <c r="I17" s="79">
        <v>10</v>
      </c>
      <c r="J17" s="80">
        <v>4.6948356807511735E-2</v>
      </c>
      <c r="K17" s="79">
        <v>63</v>
      </c>
      <c r="L17" s="80">
        <v>3.9301310043668124E-2</v>
      </c>
      <c r="M17" s="79">
        <v>81</v>
      </c>
      <c r="N17" s="80">
        <v>5.1330798479087454E-2</v>
      </c>
      <c r="O17" s="82">
        <v>-0.22222222222222221</v>
      </c>
    </row>
    <row r="18" spans="2:15" ht="14.4" customHeight="1">
      <c r="B18" s="22" t="s">
        <v>5</v>
      </c>
      <c r="C18" s="83" t="s">
        <v>30</v>
      </c>
      <c r="D18" s="84">
        <v>201</v>
      </c>
      <c r="E18" s="14">
        <v>0.99999999999999978</v>
      </c>
      <c r="F18" s="84">
        <v>215</v>
      </c>
      <c r="G18" s="14">
        <v>0.99999999999999978</v>
      </c>
      <c r="H18" s="15">
        <v>-6.5116279069767469E-2</v>
      </c>
      <c r="I18" s="84">
        <v>213</v>
      </c>
      <c r="J18" s="16">
        <v>-5.633802816901412E-2</v>
      </c>
      <c r="K18" s="84">
        <v>1603</v>
      </c>
      <c r="L18" s="14">
        <v>1.0000000000000002</v>
      </c>
      <c r="M18" s="84">
        <v>1578</v>
      </c>
      <c r="N18" s="16">
        <v>0.99999999999999989</v>
      </c>
      <c r="O18" s="18">
        <v>1.5842839036755318E-2</v>
      </c>
    </row>
    <row r="19" spans="2:15" ht="14.4" customHeight="1">
      <c r="B19" s="63"/>
      <c r="C19" s="56" t="s">
        <v>3</v>
      </c>
      <c r="D19" s="72">
        <v>375</v>
      </c>
      <c r="E19" s="58">
        <v>0.15991471215351813</v>
      </c>
      <c r="F19" s="73">
        <v>561</v>
      </c>
      <c r="G19" s="59">
        <v>0.33734215273601925</v>
      </c>
      <c r="H19" s="60">
        <v>-0.33155080213903743</v>
      </c>
      <c r="I19" s="73">
        <v>490</v>
      </c>
      <c r="J19" s="62">
        <v>-0.23469387755102045</v>
      </c>
      <c r="K19" s="72">
        <v>4454</v>
      </c>
      <c r="L19" s="58">
        <v>0.23312048571129487</v>
      </c>
      <c r="M19" s="73">
        <v>4974</v>
      </c>
      <c r="N19" s="59">
        <v>0.26232793629028006</v>
      </c>
      <c r="O19" s="60">
        <v>-0.10454362685967034</v>
      </c>
    </row>
    <row r="20" spans="2:15" ht="14.4" customHeight="1">
      <c r="B20" s="63"/>
      <c r="C20" s="64" t="s">
        <v>9</v>
      </c>
      <c r="D20" s="74">
        <v>644</v>
      </c>
      <c r="E20" s="66">
        <v>0.2746268656716418</v>
      </c>
      <c r="F20" s="75">
        <v>314</v>
      </c>
      <c r="G20" s="76">
        <v>0.18881539386650631</v>
      </c>
      <c r="H20" s="67">
        <v>1.0509554140127388</v>
      </c>
      <c r="I20" s="75">
        <v>483</v>
      </c>
      <c r="J20" s="77">
        <v>0.33333333333333326</v>
      </c>
      <c r="K20" s="74">
        <v>4015</v>
      </c>
      <c r="L20" s="66">
        <v>0.21014341044698001</v>
      </c>
      <c r="M20" s="75">
        <v>3420</v>
      </c>
      <c r="N20" s="76">
        <v>0.18037023363746638</v>
      </c>
      <c r="O20" s="67">
        <v>0.17397660818713456</v>
      </c>
    </row>
    <row r="21" spans="2:15" ht="14.4" customHeight="1">
      <c r="B21" s="63"/>
      <c r="C21" s="64" t="s">
        <v>8</v>
      </c>
      <c r="D21" s="74">
        <v>379</v>
      </c>
      <c r="E21" s="66">
        <v>0.16162046908315564</v>
      </c>
      <c r="F21" s="75">
        <v>225</v>
      </c>
      <c r="G21" s="76">
        <v>0.13529765484064943</v>
      </c>
      <c r="H21" s="67">
        <v>0.68444444444444441</v>
      </c>
      <c r="I21" s="75">
        <v>405</v>
      </c>
      <c r="J21" s="77">
        <v>-6.419753086419755E-2</v>
      </c>
      <c r="K21" s="74">
        <v>3694</v>
      </c>
      <c r="L21" s="66">
        <v>0.19334240552705956</v>
      </c>
      <c r="M21" s="75">
        <v>2908</v>
      </c>
      <c r="N21" s="76">
        <v>0.15336743842624334</v>
      </c>
      <c r="O21" s="67">
        <v>0.27028885832187077</v>
      </c>
    </row>
    <row r="22" spans="2:15" ht="14.4" customHeight="1">
      <c r="B22" s="63"/>
      <c r="C22" s="64" t="s">
        <v>4</v>
      </c>
      <c r="D22" s="74">
        <v>381</v>
      </c>
      <c r="E22" s="66">
        <v>0.16247334754797441</v>
      </c>
      <c r="F22" s="75">
        <v>202</v>
      </c>
      <c r="G22" s="76">
        <v>0.12146722790138305</v>
      </c>
      <c r="H22" s="67">
        <v>0.88613861386138604</v>
      </c>
      <c r="I22" s="75">
        <v>277</v>
      </c>
      <c r="J22" s="77">
        <v>0.37545126353790614</v>
      </c>
      <c r="K22" s="74">
        <v>2576</v>
      </c>
      <c r="L22" s="66">
        <v>0.13482675599288182</v>
      </c>
      <c r="M22" s="75">
        <v>2825</v>
      </c>
      <c r="N22" s="76">
        <v>0.14899003217129897</v>
      </c>
      <c r="O22" s="67">
        <v>-8.8141592920353951E-2</v>
      </c>
    </row>
    <row r="23" spans="2:15" ht="14.4" customHeight="1">
      <c r="B23" s="101"/>
      <c r="C23" s="64" t="s">
        <v>10</v>
      </c>
      <c r="D23" s="74">
        <v>341</v>
      </c>
      <c r="E23" s="66">
        <v>0.14541577825159915</v>
      </c>
      <c r="F23" s="75">
        <v>121</v>
      </c>
      <c r="G23" s="76">
        <v>7.2760072158749245E-2</v>
      </c>
      <c r="H23" s="67">
        <v>1.8181818181818183</v>
      </c>
      <c r="I23" s="75">
        <v>424</v>
      </c>
      <c r="J23" s="77">
        <v>-0.19575471698113212</v>
      </c>
      <c r="K23" s="74">
        <v>2344</v>
      </c>
      <c r="L23" s="66">
        <v>0.12268397362085209</v>
      </c>
      <c r="M23" s="75">
        <v>3102</v>
      </c>
      <c r="N23" s="76">
        <v>0.16359896629924581</v>
      </c>
      <c r="O23" s="67">
        <v>-0.24435847840103164</v>
      </c>
    </row>
    <row r="24" spans="2:15" ht="14.4" customHeight="1">
      <c r="B24" s="63"/>
      <c r="C24" s="64" t="s">
        <v>11</v>
      </c>
      <c r="D24" s="74">
        <v>114</v>
      </c>
      <c r="E24" s="66">
        <v>4.8614072494669508E-2</v>
      </c>
      <c r="F24" s="75">
        <v>93</v>
      </c>
      <c r="G24" s="76">
        <v>5.5923030667468433E-2</v>
      </c>
      <c r="H24" s="67">
        <v>0.22580645161290325</v>
      </c>
      <c r="I24" s="75">
        <v>149</v>
      </c>
      <c r="J24" s="77">
        <v>-0.2348993288590604</v>
      </c>
      <c r="K24" s="74">
        <v>1151</v>
      </c>
      <c r="L24" s="66">
        <v>6.0242855647440592E-2</v>
      </c>
      <c r="M24" s="75">
        <v>820</v>
      </c>
      <c r="N24" s="76">
        <v>4.3246664205474392E-2</v>
      </c>
      <c r="O24" s="67">
        <v>0.40365853658536577</v>
      </c>
    </row>
    <row r="25" spans="2:15" ht="14.4" customHeight="1">
      <c r="B25" s="63"/>
      <c r="C25" s="64" t="s">
        <v>12</v>
      </c>
      <c r="D25" s="74">
        <v>64</v>
      </c>
      <c r="E25" s="66">
        <v>2.7292110874200425E-2</v>
      </c>
      <c r="F25" s="75">
        <v>128</v>
      </c>
      <c r="G25" s="76">
        <v>7.6969332531569457E-2</v>
      </c>
      <c r="H25" s="67">
        <v>-0.5</v>
      </c>
      <c r="I25" s="75">
        <v>68</v>
      </c>
      <c r="J25" s="77">
        <v>-5.8823529411764719E-2</v>
      </c>
      <c r="K25" s="74">
        <v>480</v>
      </c>
      <c r="L25" s="66">
        <v>2.5122998011095989E-2</v>
      </c>
      <c r="M25" s="75">
        <v>698</v>
      </c>
      <c r="N25" s="76">
        <v>3.6812404409050155E-2</v>
      </c>
      <c r="O25" s="67">
        <v>-0.31232091690544417</v>
      </c>
    </row>
    <row r="26" spans="2:15" ht="14.4" customHeight="1">
      <c r="B26" s="63"/>
      <c r="C26" s="64" t="s">
        <v>61</v>
      </c>
      <c r="D26" s="74">
        <v>41</v>
      </c>
      <c r="E26" s="66">
        <v>1.7484008528784647E-2</v>
      </c>
      <c r="F26" s="75">
        <v>15</v>
      </c>
      <c r="G26" s="76">
        <v>9.0198436560432957E-3</v>
      </c>
      <c r="H26" s="67">
        <v>1.7333333333333334</v>
      </c>
      <c r="I26" s="75">
        <v>47</v>
      </c>
      <c r="J26" s="77">
        <v>-0.12765957446808507</v>
      </c>
      <c r="K26" s="74">
        <v>373</v>
      </c>
      <c r="L26" s="66">
        <v>1.9522663037789177E-2</v>
      </c>
      <c r="M26" s="75">
        <v>197</v>
      </c>
      <c r="N26" s="76">
        <v>1.0389747376193239E-2</v>
      </c>
      <c r="O26" s="67">
        <v>0.89340101522842641</v>
      </c>
    </row>
    <row r="27" spans="2:15" ht="14.4" customHeight="1">
      <c r="B27" s="118"/>
      <c r="C27" s="78" t="s">
        <v>29</v>
      </c>
      <c r="D27" s="79">
        <v>6</v>
      </c>
      <c r="E27" s="80">
        <v>2.5586353944562898E-3</v>
      </c>
      <c r="F27" s="79">
        <v>4</v>
      </c>
      <c r="G27" s="85">
        <v>2.4052916416115455E-3</v>
      </c>
      <c r="H27" s="81">
        <v>0.5</v>
      </c>
      <c r="I27" s="79">
        <v>1</v>
      </c>
      <c r="J27" s="86">
        <v>5</v>
      </c>
      <c r="K27" s="79">
        <v>19</v>
      </c>
      <c r="L27" s="85">
        <v>9.94452004605883E-4</v>
      </c>
      <c r="M27" s="79">
        <v>17</v>
      </c>
      <c r="N27" s="85">
        <v>8.9657718474763979E-4</v>
      </c>
      <c r="O27" s="82">
        <v>0.11764705882352944</v>
      </c>
    </row>
    <row r="28" spans="2:15" ht="14.4" customHeight="1">
      <c r="B28" s="21" t="s">
        <v>6</v>
      </c>
      <c r="C28" s="83" t="s">
        <v>30</v>
      </c>
      <c r="D28" s="31">
        <v>2345</v>
      </c>
      <c r="E28" s="14">
        <v>0.99999999999999989</v>
      </c>
      <c r="F28" s="31">
        <v>1663</v>
      </c>
      <c r="G28" s="14">
        <v>1</v>
      </c>
      <c r="H28" s="15">
        <v>0.41010222489476855</v>
      </c>
      <c r="I28" s="31">
        <v>2344</v>
      </c>
      <c r="J28" s="16">
        <v>4.2662116040959042E-4</v>
      </c>
      <c r="K28" s="31">
        <v>19106</v>
      </c>
      <c r="L28" s="14">
        <v>1</v>
      </c>
      <c r="M28" s="31">
        <v>18961</v>
      </c>
      <c r="N28" s="16">
        <v>1.0000000000000002</v>
      </c>
      <c r="O28" s="18">
        <v>7.6472759875534368E-3</v>
      </c>
    </row>
    <row r="29" spans="2:15" ht="14.4" customHeight="1">
      <c r="B29" s="21" t="s">
        <v>50</v>
      </c>
      <c r="C29" s="83" t="s">
        <v>30</v>
      </c>
      <c r="D29" s="84">
        <v>1</v>
      </c>
      <c r="E29" s="14">
        <v>1</v>
      </c>
      <c r="F29" s="84">
        <v>3</v>
      </c>
      <c r="G29" s="14">
        <v>1</v>
      </c>
      <c r="H29" s="15">
        <v>-0.66666666666666674</v>
      </c>
      <c r="I29" s="84">
        <v>0</v>
      </c>
      <c r="J29" s="16"/>
      <c r="K29" s="84">
        <v>5</v>
      </c>
      <c r="L29" s="14">
        <v>1</v>
      </c>
      <c r="M29" s="84">
        <v>28</v>
      </c>
      <c r="N29" s="16">
        <v>0.99999999999999989</v>
      </c>
      <c r="O29" s="18">
        <v>-0.8214285714285714</v>
      </c>
    </row>
    <row r="30" spans="2:15" ht="14.4" customHeight="1">
      <c r="B30" s="22"/>
      <c r="C30" s="87" t="s">
        <v>30</v>
      </c>
      <c r="D30" s="32">
        <v>2547</v>
      </c>
      <c r="E30" s="9">
        <v>1</v>
      </c>
      <c r="F30" s="32">
        <v>1881</v>
      </c>
      <c r="G30" s="9">
        <v>1</v>
      </c>
      <c r="H30" s="10">
        <v>0.35406698564593309</v>
      </c>
      <c r="I30" s="32">
        <v>2557</v>
      </c>
      <c r="J30" s="11">
        <v>-3.9108330074305586E-3</v>
      </c>
      <c r="K30" s="32">
        <v>20714</v>
      </c>
      <c r="L30" s="9">
        <v>1</v>
      </c>
      <c r="M30" s="32">
        <v>20567</v>
      </c>
      <c r="N30" s="9">
        <v>1</v>
      </c>
      <c r="O30" s="18">
        <v>7.147372003695196E-3</v>
      </c>
    </row>
    <row r="31" spans="2:15" ht="14.4" customHeight="1">
      <c r="B31" s="124" t="s">
        <v>64</v>
      </c>
      <c r="C31" s="126"/>
      <c r="D31" s="124"/>
      <c r="E31" s="124"/>
      <c r="F31" s="124"/>
      <c r="G31" s="124"/>
    </row>
    <row r="32" spans="2:15">
      <c r="B32" s="127" t="s">
        <v>65</v>
      </c>
      <c r="C32" s="124"/>
      <c r="D32" s="124"/>
      <c r="E32" s="124"/>
      <c r="F32" s="124"/>
      <c r="G32" s="124"/>
    </row>
    <row r="34" spans="2:15">
      <c r="B34" s="176" t="s">
        <v>38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20"/>
    </row>
    <row r="35" spans="2:15">
      <c r="B35" s="177" t="s">
        <v>39</v>
      </c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8" t="s">
        <v>35</v>
      </c>
    </row>
    <row r="36" spans="2:15" ht="14.4" customHeight="1">
      <c r="B36" s="164" t="s">
        <v>21</v>
      </c>
      <c r="C36" s="164" t="s">
        <v>1</v>
      </c>
      <c r="D36" s="166" t="s">
        <v>86</v>
      </c>
      <c r="E36" s="167"/>
      <c r="F36" s="167"/>
      <c r="G36" s="167"/>
      <c r="H36" s="168"/>
      <c r="I36" s="167" t="s">
        <v>83</v>
      </c>
      <c r="J36" s="167"/>
      <c r="K36" s="166" t="s">
        <v>87</v>
      </c>
      <c r="L36" s="167"/>
      <c r="M36" s="167"/>
      <c r="N36" s="167"/>
      <c r="O36" s="168"/>
    </row>
    <row r="37" spans="2:15" ht="14.4" customHeight="1">
      <c r="B37" s="165"/>
      <c r="C37" s="165"/>
      <c r="D37" s="178" t="s">
        <v>88</v>
      </c>
      <c r="E37" s="179"/>
      <c r="F37" s="179"/>
      <c r="G37" s="179"/>
      <c r="H37" s="180"/>
      <c r="I37" s="179" t="s">
        <v>84</v>
      </c>
      <c r="J37" s="179"/>
      <c r="K37" s="178" t="s">
        <v>89</v>
      </c>
      <c r="L37" s="179"/>
      <c r="M37" s="179"/>
      <c r="N37" s="179"/>
      <c r="O37" s="180"/>
    </row>
    <row r="38" spans="2:15" ht="14.4" customHeight="1">
      <c r="B38" s="165"/>
      <c r="C38" s="181"/>
      <c r="D38" s="160">
        <v>2022</v>
      </c>
      <c r="E38" s="161"/>
      <c r="F38" s="169">
        <v>2021</v>
      </c>
      <c r="G38" s="169"/>
      <c r="H38" s="171" t="s">
        <v>22</v>
      </c>
      <c r="I38" s="173">
        <v>2022</v>
      </c>
      <c r="J38" s="160" t="s">
        <v>90</v>
      </c>
      <c r="K38" s="160">
        <v>2022</v>
      </c>
      <c r="L38" s="161"/>
      <c r="M38" s="169">
        <v>2021</v>
      </c>
      <c r="N38" s="161"/>
      <c r="O38" s="151" t="s">
        <v>22</v>
      </c>
    </row>
    <row r="39" spans="2:15" ht="18.75" customHeight="1">
      <c r="B39" s="152" t="s">
        <v>21</v>
      </c>
      <c r="C39" s="182" t="s">
        <v>24</v>
      </c>
      <c r="D39" s="162"/>
      <c r="E39" s="163"/>
      <c r="F39" s="170"/>
      <c r="G39" s="170"/>
      <c r="H39" s="172"/>
      <c r="I39" s="174"/>
      <c r="J39" s="175"/>
      <c r="K39" s="162"/>
      <c r="L39" s="163"/>
      <c r="M39" s="170"/>
      <c r="N39" s="163"/>
      <c r="O39" s="151"/>
    </row>
    <row r="40" spans="2:15" ht="14.4" customHeight="1">
      <c r="B40" s="152"/>
      <c r="C40" s="182"/>
      <c r="D40" s="143" t="s">
        <v>25</v>
      </c>
      <c r="E40" s="139" t="s">
        <v>2</v>
      </c>
      <c r="F40" s="142" t="s">
        <v>25</v>
      </c>
      <c r="G40" s="47" t="s">
        <v>2</v>
      </c>
      <c r="H40" s="154" t="s">
        <v>26</v>
      </c>
      <c r="I40" s="48" t="s">
        <v>25</v>
      </c>
      <c r="J40" s="156" t="s">
        <v>91</v>
      </c>
      <c r="K40" s="143" t="s">
        <v>25</v>
      </c>
      <c r="L40" s="46" t="s">
        <v>2</v>
      </c>
      <c r="M40" s="142" t="s">
        <v>25</v>
      </c>
      <c r="N40" s="46" t="s">
        <v>2</v>
      </c>
      <c r="O40" s="158" t="s">
        <v>26</v>
      </c>
    </row>
    <row r="41" spans="2:15" ht="26.4">
      <c r="B41" s="153"/>
      <c r="C41" s="183"/>
      <c r="D41" s="140" t="s">
        <v>27</v>
      </c>
      <c r="E41" s="141" t="s">
        <v>28</v>
      </c>
      <c r="F41" s="44" t="s">
        <v>27</v>
      </c>
      <c r="G41" s="45" t="s">
        <v>28</v>
      </c>
      <c r="H41" s="155"/>
      <c r="I41" s="49" t="s">
        <v>27</v>
      </c>
      <c r="J41" s="157"/>
      <c r="K41" s="140" t="s">
        <v>27</v>
      </c>
      <c r="L41" s="141" t="s">
        <v>28</v>
      </c>
      <c r="M41" s="44" t="s">
        <v>27</v>
      </c>
      <c r="N41" s="141" t="s">
        <v>28</v>
      </c>
      <c r="O41" s="159"/>
    </row>
    <row r="42" spans="2:15">
      <c r="B42" s="63"/>
      <c r="C42" s="56" t="s">
        <v>12</v>
      </c>
      <c r="D42" s="72"/>
      <c r="E42" s="99"/>
      <c r="F42" s="73"/>
      <c r="G42" s="59"/>
      <c r="H42" s="60"/>
      <c r="I42" s="72"/>
      <c r="J42" s="62"/>
      <c r="K42" s="72">
        <v>1</v>
      </c>
      <c r="L42" s="99">
        <v>1</v>
      </c>
      <c r="M42" s="73">
        <v>1</v>
      </c>
      <c r="N42" s="62">
        <v>1</v>
      </c>
      <c r="O42" s="60">
        <v>0</v>
      </c>
    </row>
    <row r="43" spans="2:15">
      <c r="B43" s="21" t="s">
        <v>5</v>
      </c>
      <c r="C43" s="83" t="s">
        <v>30</v>
      </c>
      <c r="D43" s="31">
        <v>0</v>
      </c>
      <c r="E43" s="14">
        <v>0</v>
      </c>
      <c r="F43" s="31">
        <v>0</v>
      </c>
      <c r="G43" s="14">
        <v>0</v>
      </c>
      <c r="H43" s="15"/>
      <c r="I43" s="31">
        <v>0</v>
      </c>
      <c r="J43" s="16">
        <v>0</v>
      </c>
      <c r="K43" s="31">
        <v>1</v>
      </c>
      <c r="L43" s="14">
        <v>1</v>
      </c>
      <c r="M43" s="31">
        <v>1</v>
      </c>
      <c r="N43" s="16">
        <v>1</v>
      </c>
      <c r="O43" s="18">
        <v>0</v>
      </c>
    </row>
    <row r="44" spans="2:15">
      <c r="B44" s="63"/>
      <c r="C44" s="56" t="s">
        <v>3</v>
      </c>
      <c r="D44" s="72">
        <v>331</v>
      </c>
      <c r="E44" s="58">
        <v>0.18327796234772978</v>
      </c>
      <c r="F44" s="73">
        <v>513</v>
      </c>
      <c r="G44" s="59">
        <v>0.39011406844106467</v>
      </c>
      <c r="H44" s="60">
        <v>-0.35477582846003897</v>
      </c>
      <c r="I44" s="73">
        <v>429</v>
      </c>
      <c r="J44" s="62">
        <v>-0.22843822843822847</v>
      </c>
      <c r="K44" s="72">
        <v>4010</v>
      </c>
      <c r="L44" s="58">
        <v>0.26028819940283004</v>
      </c>
      <c r="M44" s="73">
        <v>4388</v>
      </c>
      <c r="N44" s="59">
        <v>0.27749320179599063</v>
      </c>
      <c r="O44" s="60">
        <v>-8.6144029170464931E-2</v>
      </c>
    </row>
    <row r="45" spans="2:15">
      <c r="B45" s="63"/>
      <c r="C45" s="64" t="s">
        <v>9</v>
      </c>
      <c r="D45" s="74">
        <v>539</v>
      </c>
      <c r="E45" s="66">
        <v>0.29844961240310075</v>
      </c>
      <c r="F45" s="75">
        <v>252</v>
      </c>
      <c r="G45" s="76">
        <v>0.19163498098859316</v>
      </c>
      <c r="H45" s="67">
        <v>1.1388888888888888</v>
      </c>
      <c r="I45" s="75">
        <v>384</v>
      </c>
      <c r="J45" s="77">
        <v>0.40364583333333326</v>
      </c>
      <c r="K45" s="74">
        <v>3324</v>
      </c>
      <c r="L45" s="66">
        <v>0.2157600934700766</v>
      </c>
      <c r="M45" s="75">
        <v>2861</v>
      </c>
      <c r="N45" s="76">
        <v>0.18092708530955542</v>
      </c>
      <c r="O45" s="67">
        <v>0.1618315274379587</v>
      </c>
    </row>
    <row r="46" spans="2:15">
      <c r="B46" s="63"/>
      <c r="C46" s="64" t="s">
        <v>8</v>
      </c>
      <c r="D46" s="74">
        <v>226</v>
      </c>
      <c r="E46" s="66">
        <v>0.12513842746400886</v>
      </c>
      <c r="F46" s="75">
        <v>142</v>
      </c>
      <c r="G46" s="76">
        <v>0.10798479087452471</v>
      </c>
      <c r="H46" s="67">
        <v>0.59154929577464799</v>
      </c>
      <c r="I46" s="75">
        <v>281</v>
      </c>
      <c r="J46" s="77">
        <v>-0.19572953736654808</v>
      </c>
      <c r="K46" s="74">
        <v>2888</v>
      </c>
      <c r="L46" s="66">
        <v>0.18745943139036739</v>
      </c>
      <c r="M46" s="75">
        <v>2404</v>
      </c>
      <c r="N46" s="76">
        <v>0.15202681338139507</v>
      </c>
      <c r="O46" s="67">
        <v>0.20133111480865229</v>
      </c>
    </row>
    <row r="47" spans="2:15">
      <c r="B47" s="63"/>
      <c r="C47" s="64" t="s">
        <v>4</v>
      </c>
      <c r="D47" s="74">
        <v>314</v>
      </c>
      <c r="E47" s="66">
        <v>0.17386489479512734</v>
      </c>
      <c r="F47" s="75">
        <v>155</v>
      </c>
      <c r="G47" s="76">
        <v>0.11787072243346007</v>
      </c>
      <c r="H47" s="67">
        <v>1.0258064516129033</v>
      </c>
      <c r="I47" s="75">
        <v>224</v>
      </c>
      <c r="J47" s="77">
        <v>0.40178571428571419</v>
      </c>
      <c r="K47" s="74">
        <v>1875</v>
      </c>
      <c r="L47" s="66">
        <v>0.12170582889783202</v>
      </c>
      <c r="M47" s="75">
        <v>2257</v>
      </c>
      <c r="N47" s="76">
        <v>0.14273066464301523</v>
      </c>
      <c r="O47" s="67">
        <v>-0.16925121843154634</v>
      </c>
    </row>
    <row r="48" spans="2:15">
      <c r="B48" s="101"/>
      <c r="C48" s="64" t="s">
        <v>10</v>
      </c>
      <c r="D48" s="74">
        <v>248</v>
      </c>
      <c r="E48" s="66">
        <v>0.13732004429678848</v>
      </c>
      <c r="F48" s="75">
        <v>62</v>
      </c>
      <c r="G48" s="76">
        <v>4.714828897338403E-2</v>
      </c>
      <c r="H48" s="67">
        <v>3</v>
      </c>
      <c r="I48" s="75">
        <v>329</v>
      </c>
      <c r="J48" s="77">
        <v>-0.24620060790273557</v>
      </c>
      <c r="K48" s="74">
        <v>1729</v>
      </c>
      <c r="L48" s="66">
        <v>0.11222900168765416</v>
      </c>
      <c r="M48" s="75">
        <v>2464</v>
      </c>
      <c r="N48" s="76">
        <v>0.15582115980522354</v>
      </c>
      <c r="O48" s="67">
        <v>-0.29829545454545459</v>
      </c>
    </row>
    <row r="49" spans="2:15">
      <c r="B49" s="63"/>
      <c r="C49" s="64" t="s">
        <v>11</v>
      </c>
      <c r="D49" s="74">
        <v>61</v>
      </c>
      <c r="E49" s="66">
        <v>3.3776301218161685E-2</v>
      </c>
      <c r="F49" s="75">
        <v>64</v>
      </c>
      <c r="G49" s="76">
        <v>4.8669201520912544E-2</v>
      </c>
      <c r="H49" s="67">
        <v>-4.6875E-2</v>
      </c>
      <c r="I49" s="75">
        <v>122</v>
      </c>
      <c r="J49" s="77">
        <v>-0.5</v>
      </c>
      <c r="K49" s="74">
        <v>820</v>
      </c>
      <c r="L49" s="66">
        <v>5.3226015837985204E-2</v>
      </c>
      <c r="M49" s="75">
        <v>620</v>
      </c>
      <c r="N49" s="76">
        <v>3.9208246379561121E-2</v>
      </c>
      <c r="O49" s="67">
        <v>0.32258064516129026</v>
      </c>
    </row>
    <row r="50" spans="2:15">
      <c r="B50" s="63"/>
      <c r="C50" s="64" t="s">
        <v>12</v>
      </c>
      <c r="D50" s="74">
        <v>49</v>
      </c>
      <c r="E50" s="66">
        <v>2.7131782945736434E-2</v>
      </c>
      <c r="F50" s="75">
        <v>113</v>
      </c>
      <c r="G50" s="76">
        <v>8.593155893536121E-2</v>
      </c>
      <c r="H50" s="67">
        <v>-0.5663716814159292</v>
      </c>
      <c r="I50" s="75">
        <v>65</v>
      </c>
      <c r="J50" s="77">
        <v>-0.24615384615384617</v>
      </c>
      <c r="K50" s="74">
        <v>391</v>
      </c>
      <c r="L50" s="66">
        <v>2.5379722186161236E-2</v>
      </c>
      <c r="M50" s="75">
        <v>621</v>
      </c>
      <c r="N50" s="76">
        <v>3.927148548662493E-2</v>
      </c>
      <c r="O50" s="67">
        <v>-0.37037037037037035</v>
      </c>
    </row>
    <row r="51" spans="2:15">
      <c r="B51" s="63"/>
      <c r="C51" s="64" t="s">
        <v>61</v>
      </c>
      <c r="D51" s="74">
        <v>37</v>
      </c>
      <c r="E51" s="66">
        <v>2.0487264673311186E-2</v>
      </c>
      <c r="F51" s="75">
        <v>14</v>
      </c>
      <c r="G51" s="76">
        <v>1.064638783269962E-2</v>
      </c>
      <c r="H51" s="67">
        <v>1.6428571428571428</v>
      </c>
      <c r="I51" s="75">
        <v>47</v>
      </c>
      <c r="J51" s="77">
        <v>-0.21276595744680848</v>
      </c>
      <c r="K51" s="74">
        <v>364</v>
      </c>
      <c r="L51" s="66">
        <v>2.3627158250032455E-2</v>
      </c>
      <c r="M51" s="75">
        <v>196</v>
      </c>
      <c r="N51" s="76">
        <v>1.2394864984506419E-2</v>
      </c>
      <c r="O51" s="67">
        <v>0.85714285714285721</v>
      </c>
    </row>
    <row r="52" spans="2:15">
      <c r="B52" s="118"/>
      <c r="C52" s="78" t="s">
        <v>29</v>
      </c>
      <c r="D52" s="79">
        <v>0</v>
      </c>
      <c r="E52" s="80">
        <v>0</v>
      </c>
      <c r="F52" s="79">
        <v>0</v>
      </c>
      <c r="G52" s="85">
        <v>0</v>
      </c>
      <c r="H52" s="81"/>
      <c r="I52" s="79">
        <v>1</v>
      </c>
      <c r="J52" s="86">
        <v>-1</v>
      </c>
      <c r="K52" s="79">
        <v>1</v>
      </c>
      <c r="L52" s="85">
        <v>6.4909775412177079E-5</v>
      </c>
      <c r="M52" s="79">
        <v>0</v>
      </c>
      <c r="N52" s="85">
        <v>0</v>
      </c>
      <c r="O52" s="82"/>
    </row>
    <row r="53" spans="2:15">
      <c r="B53" s="21" t="s">
        <v>6</v>
      </c>
      <c r="C53" s="83" t="s">
        <v>30</v>
      </c>
      <c r="D53" s="31">
        <v>1805</v>
      </c>
      <c r="E53" s="14">
        <v>0.99944629014396447</v>
      </c>
      <c r="F53" s="31">
        <v>1315</v>
      </c>
      <c r="G53" s="14">
        <v>1</v>
      </c>
      <c r="H53" s="15">
        <v>0.37262357414448677</v>
      </c>
      <c r="I53" s="31">
        <v>1882</v>
      </c>
      <c r="J53" s="16">
        <v>-4.0913921360255068E-2</v>
      </c>
      <c r="K53" s="31">
        <v>15402</v>
      </c>
      <c r="L53" s="14">
        <v>0.99974036089835128</v>
      </c>
      <c r="M53" s="31">
        <v>15811</v>
      </c>
      <c r="N53" s="16">
        <v>0.99987352178587241</v>
      </c>
      <c r="O53" s="18">
        <v>-2.5868066535955969E-2</v>
      </c>
    </row>
    <row r="54" spans="2:15">
      <c r="B54" s="21" t="s">
        <v>50</v>
      </c>
      <c r="C54" s="83" t="s">
        <v>30</v>
      </c>
      <c r="D54" s="84">
        <v>1</v>
      </c>
      <c r="E54" s="14">
        <v>1</v>
      </c>
      <c r="F54" s="84">
        <v>0</v>
      </c>
      <c r="G54" s="14">
        <v>1</v>
      </c>
      <c r="H54" s="15"/>
      <c r="I54" s="84">
        <v>0</v>
      </c>
      <c r="J54" s="16"/>
      <c r="K54" s="84">
        <v>3</v>
      </c>
      <c r="L54" s="14">
        <v>1</v>
      </c>
      <c r="M54" s="84">
        <v>1</v>
      </c>
      <c r="N54" s="14">
        <v>1</v>
      </c>
      <c r="O54" s="18">
        <v>2</v>
      </c>
    </row>
    <row r="55" spans="2:15">
      <c r="B55" s="22"/>
      <c r="C55" s="87" t="s">
        <v>30</v>
      </c>
      <c r="D55" s="32">
        <v>1806</v>
      </c>
      <c r="E55" s="9">
        <v>1</v>
      </c>
      <c r="F55" s="32">
        <v>1315</v>
      </c>
      <c r="G55" s="9">
        <v>1</v>
      </c>
      <c r="H55" s="10">
        <v>0.37338403041825097</v>
      </c>
      <c r="I55" s="32">
        <v>1882</v>
      </c>
      <c r="J55" s="11">
        <v>-4.0382571732199835E-2</v>
      </c>
      <c r="K55" s="32">
        <v>15406</v>
      </c>
      <c r="L55" s="9">
        <v>1</v>
      </c>
      <c r="M55" s="32">
        <v>15813</v>
      </c>
      <c r="N55" s="9">
        <v>1</v>
      </c>
      <c r="O55" s="19">
        <v>-2.5738316574969944E-2</v>
      </c>
    </row>
    <row r="56" spans="2:15">
      <c r="B56" s="29" t="s">
        <v>42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2: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2:15">
      <c r="B58" s="176" t="s">
        <v>48</v>
      </c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20"/>
    </row>
    <row r="59" spans="2:15">
      <c r="B59" s="177" t="s">
        <v>49</v>
      </c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8" t="s">
        <v>35</v>
      </c>
    </row>
    <row r="60" spans="2:15">
      <c r="B60" s="164" t="s">
        <v>21</v>
      </c>
      <c r="C60" s="164" t="s">
        <v>1</v>
      </c>
      <c r="D60" s="166" t="s">
        <v>86</v>
      </c>
      <c r="E60" s="167"/>
      <c r="F60" s="167"/>
      <c r="G60" s="167"/>
      <c r="H60" s="168"/>
      <c r="I60" s="167" t="s">
        <v>83</v>
      </c>
      <c r="J60" s="167"/>
      <c r="K60" s="166" t="s">
        <v>87</v>
      </c>
      <c r="L60" s="167"/>
      <c r="M60" s="167"/>
      <c r="N60" s="167"/>
      <c r="O60" s="168"/>
    </row>
    <row r="61" spans="2:15">
      <c r="B61" s="165"/>
      <c r="C61" s="165"/>
      <c r="D61" s="178" t="s">
        <v>88</v>
      </c>
      <c r="E61" s="179"/>
      <c r="F61" s="179"/>
      <c r="G61" s="179"/>
      <c r="H61" s="180"/>
      <c r="I61" s="179" t="s">
        <v>84</v>
      </c>
      <c r="J61" s="179"/>
      <c r="K61" s="178" t="s">
        <v>89</v>
      </c>
      <c r="L61" s="179"/>
      <c r="M61" s="179"/>
      <c r="N61" s="179"/>
      <c r="O61" s="180"/>
    </row>
    <row r="62" spans="2:15" ht="15" customHeight="1">
      <c r="B62" s="165"/>
      <c r="C62" s="181"/>
      <c r="D62" s="160">
        <v>2022</v>
      </c>
      <c r="E62" s="161"/>
      <c r="F62" s="169">
        <v>2021</v>
      </c>
      <c r="G62" s="169"/>
      <c r="H62" s="171" t="s">
        <v>22</v>
      </c>
      <c r="I62" s="173">
        <v>2022</v>
      </c>
      <c r="J62" s="160" t="s">
        <v>90</v>
      </c>
      <c r="K62" s="160">
        <v>2022</v>
      </c>
      <c r="L62" s="161"/>
      <c r="M62" s="169">
        <v>2021</v>
      </c>
      <c r="N62" s="161"/>
      <c r="O62" s="151" t="s">
        <v>22</v>
      </c>
    </row>
    <row r="63" spans="2:15" ht="14.4" customHeight="1">
      <c r="B63" s="152" t="s">
        <v>21</v>
      </c>
      <c r="C63" s="182" t="s">
        <v>24</v>
      </c>
      <c r="D63" s="162"/>
      <c r="E63" s="163"/>
      <c r="F63" s="170"/>
      <c r="G63" s="170"/>
      <c r="H63" s="172"/>
      <c r="I63" s="174"/>
      <c r="J63" s="175"/>
      <c r="K63" s="162"/>
      <c r="L63" s="163"/>
      <c r="M63" s="170"/>
      <c r="N63" s="163"/>
      <c r="O63" s="151"/>
    </row>
    <row r="64" spans="2:15" ht="15" customHeight="1">
      <c r="B64" s="152"/>
      <c r="C64" s="182"/>
      <c r="D64" s="143" t="s">
        <v>25</v>
      </c>
      <c r="E64" s="139" t="s">
        <v>2</v>
      </c>
      <c r="F64" s="142" t="s">
        <v>25</v>
      </c>
      <c r="G64" s="47" t="s">
        <v>2</v>
      </c>
      <c r="H64" s="154" t="s">
        <v>26</v>
      </c>
      <c r="I64" s="48" t="s">
        <v>25</v>
      </c>
      <c r="J64" s="156" t="s">
        <v>91</v>
      </c>
      <c r="K64" s="143" t="s">
        <v>25</v>
      </c>
      <c r="L64" s="46" t="s">
        <v>2</v>
      </c>
      <c r="M64" s="142" t="s">
        <v>25</v>
      </c>
      <c r="N64" s="46" t="s">
        <v>2</v>
      </c>
      <c r="O64" s="158" t="s">
        <v>26</v>
      </c>
    </row>
    <row r="65" spans="2:15" ht="14.25" customHeight="1">
      <c r="B65" s="153"/>
      <c r="C65" s="183"/>
      <c r="D65" s="140" t="s">
        <v>27</v>
      </c>
      <c r="E65" s="141" t="s">
        <v>28</v>
      </c>
      <c r="F65" s="44" t="s">
        <v>27</v>
      </c>
      <c r="G65" s="45" t="s">
        <v>28</v>
      </c>
      <c r="H65" s="155"/>
      <c r="I65" s="49" t="s">
        <v>27</v>
      </c>
      <c r="J65" s="157"/>
      <c r="K65" s="140" t="s">
        <v>27</v>
      </c>
      <c r="L65" s="141" t="s">
        <v>28</v>
      </c>
      <c r="M65" s="44" t="s">
        <v>27</v>
      </c>
      <c r="N65" s="141" t="s">
        <v>28</v>
      </c>
      <c r="O65" s="159"/>
    </row>
    <row r="66" spans="2:15">
      <c r="B66" s="63"/>
      <c r="C66" s="56" t="s">
        <v>12</v>
      </c>
      <c r="D66" s="72">
        <v>116</v>
      </c>
      <c r="E66" s="58">
        <v>0.57711442786069655</v>
      </c>
      <c r="F66" s="73">
        <v>88</v>
      </c>
      <c r="G66" s="59">
        <v>0.40930232558139534</v>
      </c>
      <c r="H66" s="60">
        <v>0.31818181818181812</v>
      </c>
      <c r="I66" s="72">
        <v>112</v>
      </c>
      <c r="J66" s="62">
        <v>3.5714285714285809E-2</v>
      </c>
      <c r="K66" s="72">
        <v>915</v>
      </c>
      <c r="L66" s="58">
        <v>0.57116104868913853</v>
      </c>
      <c r="M66" s="73">
        <v>674</v>
      </c>
      <c r="N66" s="59">
        <v>0.42739378566899178</v>
      </c>
      <c r="O66" s="60">
        <v>0.35756676557863498</v>
      </c>
    </row>
    <row r="67" spans="2:15">
      <c r="B67" s="63"/>
      <c r="C67" s="64" t="s">
        <v>9</v>
      </c>
      <c r="D67" s="74">
        <v>36</v>
      </c>
      <c r="E67" s="66">
        <v>0.17910447761194029</v>
      </c>
      <c r="F67" s="75">
        <v>29</v>
      </c>
      <c r="G67" s="76">
        <v>0.13488372093023257</v>
      </c>
      <c r="H67" s="67">
        <v>0.24137931034482762</v>
      </c>
      <c r="I67" s="74">
        <v>41</v>
      </c>
      <c r="J67" s="77">
        <v>-0.12195121951219512</v>
      </c>
      <c r="K67" s="74">
        <v>228</v>
      </c>
      <c r="L67" s="66">
        <v>0.14232209737827714</v>
      </c>
      <c r="M67" s="75">
        <v>309</v>
      </c>
      <c r="N67" s="76">
        <v>0.1959416613823716</v>
      </c>
      <c r="O67" s="67">
        <v>-0.26213592233009708</v>
      </c>
    </row>
    <row r="68" spans="2:15">
      <c r="B68" s="63"/>
      <c r="C68" s="64" t="s">
        <v>4</v>
      </c>
      <c r="D68" s="74">
        <v>10</v>
      </c>
      <c r="E68" s="66">
        <v>4.975124378109453E-2</v>
      </c>
      <c r="F68" s="75">
        <v>57</v>
      </c>
      <c r="G68" s="76">
        <v>0.26511627906976742</v>
      </c>
      <c r="H68" s="67">
        <v>-0.82456140350877194</v>
      </c>
      <c r="I68" s="75"/>
      <c r="J68" s="77"/>
      <c r="K68" s="74">
        <v>167</v>
      </c>
      <c r="L68" s="66">
        <v>0.10424469413233459</v>
      </c>
      <c r="M68" s="75">
        <v>332</v>
      </c>
      <c r="N68" s="76">
        <v>0.21052631578947367</v>
      </c>
      <c r="O68" s="67">
        <v>-0.49698795180722888</v>
      </c>
    </row>
    <row r="69" spans="2:15" ht="14.4" customHeight="1">
      <c r="B69" s="63"/>
      <c r="C69" s="64" t="s">
        <v>40</v>
      </c>
      <c r="D69" s="74">
        <v>16</v>
      </c>
      <c r="E69" s="66">
        <v>7.9601990049751242E-2</v>
      </c>
      <c r="F69" s="75">
        <v>8</v>
      </c>
      <c r="G69" s="76">
        <v>3.7209302325581395E-2</v>
      </c>
      <c r="H69" s="67">
        <v>1</v>
      </c>
      <c r="I69" s="75"/>
      <c r="J69" s="77"/>
      <c r="K69" s="74">
        <v>110</v>
      </c>
      <c r="L69" s="66">
        <v>6.8664169787765295E-2</v>
      </c>
      <c r="M69" s="75">
        <v>74</v>
      </c>
      <c r="N69" s="76">
        <v>4.6924540266328474E-2</v>
      </c>
      <c r="O69" s="67">
        <v>0.4864864864864864</v>
      </c>
    </row>
    <row r="70" spans="2:15" ht="14.4" customHeight="1">
      <c r="B70" s="101"/>
      <c r="C70" s="64" t="s">
        <v>3</v>
      </c>
      <c r="D70" s="74">
        <v>5</v>
      </c>
      <c r="E70" s="66">
        <v>2.4875621890547265E-2</v>
      </c>
      <c r="F70" s="75">
        <v>3</v>
      </c>
      <c r="G70" s="76">
        <v>1.3953488372093023E-2</v>
      </c>
      <c r="H70" s="67">
        <v>0.66666666666666674</v>
      </c>
      <c r="I70" s="75">
        <v>12</v>
      </c>
      <c r="J70" s="77">
        <v>-0.58333333333333326</v>
      </c>
      <c r="K70" s="74">
        <v>71</v>
      </c>
      <c r="L70" s="66">
        <v>4.4319600499375778E-2</v>
      </c>
      <c r="M70" s="75">
        <v>57</v>
      </c>
      <c r="N70" s="76">
        <v>3.614457831325301E-2</v>
      </c>
      <c r="O70" s="67">
        <v>0.2456140350877194</v>
      </c>
    </row>
    <row r="71" spans="2:15" ht="14.4" customHeight="1">
      <c r="B71" s="63"/>
      <c r="C71" s="64" t="s">
        <v>11</v>
      </c>
      <c r="D71" s="74">
        <v>9</v>
      </c>
      <c r="E71" s="66">
        <v>4.4776119402985072E-2</v>
      </c>
      <c r="F71" s="75">
        <v>13</v>
      </c>
      <c r="G71" s="76">
        <v>6.0465116279069767E-2</v>
      </c>
      <c r="H71" s="67">
        <v>-0.30769230769230771</v>
      </c>
      <c r="I71" s="75">
        <v>3</v>
      </c>
      <c r="J71" s="77">
        <v>2</v>
      </c>
      <c r="K71" s="74">
        <v>31</v>
      </c>
      <c r="L71" s="66">
        <v>1.9350811485642945E-2</v>
      </c>
      <c r="M71" s="75">
        <v>36</v>
      </c>
      <c r="N71" s="76">
        <v>2.2828154724159798E-2</v>
      </c>
      <c r="O71" s="67">
        <v>-0.13888888888888884</v>
      </c>
    </row>
    <row r="72" spans="2:15" ht="14.4" customHeight="1">
      <c r="B72" s="63"/>
      <c r="C72" s="64" t="s">
        <v>17</v>
      </c>
      <c r="D72" s="74">
        <v>0</v>
      </c>
      <c r="E72" s="66">
        <v>0</v>
      </c>
      <c r="F72" s="75">
        <v>2</v>
      </c>
      <c r="G72" s="76">
        <v>9.3023255813953487E-3</v>
      </c>
      <c r="H72" s="67">
        <v>-1</v>
      </c>
      <c r="I72" s="75">
        <v>4</v>
      </c>
      <c r="J72" s="77">
        <v>-1</v>
      </c>
      <c r="K72" s="74">
        <v>17</v>
      </c>
      <c r="L72" s="66">
        <v>1.0611735330836454E-2</v>
      </c>
      <c r="M72" s="75">
        <v>14</v>
      </c>
      <c r="N72" s="76">
        <v>8.8776157260621429E-3</v>
      </c>
      <c r="O72" s="67">
        <v>0.21428571428571419</v>
      </c>
    </row>
    <row r="73" spans="2:15">
      <c r="B73" s="63"/>
      <c r="C73" s="78" t="s">
        <v>29</v>
      </c>
      <c r="D73" s="79">
        <v>9</v>
      </c>
      <c r="E73" s="80">
        <v>4.4776119402985065E-2</v>
      </c>
      <c r="F73" s="79">
        <v>15</v>
      </c>
      <c r="G73" s="85">
        <v>6.9767441860465115E-2</v>
      </c>
      <c r="H73" s="81">
        <v>-0.4</v>
      </c>
      <c r="I73" s="79">
        <v>6</v>
      </c>
      <c r="J73" s="86">
        <v>0.5</v>
      </c>
      <c r="K73" s="79">
        <v>63</v>
      </c>
      <c r="L73" s="85">
        <v>3.9325842696629212E-2</v>
      </c>
      <c r="M73" s="79">
        <v>81</v>
      </c>
      <c r="N73" s="85">
        <v>5.1363348129359554E-2</v>
      </c>
      <c r="O73" s="82">
        <v>-0.22222222222222221</v>
      </c>
    </row>
    <row r="74" spans="2:15" ht="15" customHeight="1">
      <c r="B74" s="22" t="s">
        <v>5</v>
      </c>
      <c r="C74" s="83" t="s">
        <v>30</v>
      </c>
      <c r="D74" s="31">
        <v>201</v>
      </c>
      <c r="E74" s="14">
        <v>0.99999999999999978</v>
      </c>
      <c r="F74" s="31">
        <v>215</v>
      </c>
      <c r="G74" s="14">
        <v>0.99999999999999978</v>
      </c>
      <c r="H74" s="15">
        <v>-6.5116279069767469E-2</v>
      </c>
      <c r="I74" s="31">
        <v>178</v>
      </c>
      <c r="J74" s="16">
        <v>-1.1695702671312427</v>
      </c>
      <c r="K74" s="31">
        <v>1602</v>
      </c>
      <c r="L74" s="14">
        <v>1</v>
      </c>
      <c r="M74" s="31">
        <v>1577</v>
      </c>
      <c r="N74" s="16">
        <v>1</v>
      </c>
      <c r="O74" s="18">
        <v>1.5852885225110969E-2</v>
      </c>
    </row>
    <row r="75" spans="2:15">
      <c r="B75" s="63"/>
      <c r="C75" s="56" t="s">
        <v>8</v>
      </c>
      <c r="D75" s="72">
        <v>153</v>
      </c>
      <c r="E75" s="58">
        <v>0.28333333333333333</v>
      </c>
      <c r="F75" s="73">
        <v>83</v>
      </c>
      <c r="G75" s="59">
        <v>0.23850574712643677</v>
      </c>
      <c r="H75" s="60">
        <v>0.84337349397590367</v>
      </c>
      <c r="I75" s="73">
        <v>124</v>
      </c>
      <c r="J75" s="62">
        <v>0.2338709677419355</v>
      </c>
      <c r="K75" s="72">
        <v>806</v>
      </c>
      <c r="L75" s="58">
        <v>0.21760259179265659</v>
      </c>
      <c r="M75" s="73">
        <v>504</v>
      </c>
      <c r="N75" s="59">
        <v>0.16</v>
      </c>
      <c r="O75" s="60">
        <v>0.5992063492063493</v>
      </c>
    </row>
    <row r="76" spans="2:15" ht="15" customHeight="1">
      <c r="B76" s="63"/>
      <c r="C76" s="64" t="s">
        <v>4</v>
      </c>
      <c r="D76" s="74">
        <v>67</v>
      </c>
      <c r="E76" s="66">
        <v>0.12407407407407407</v>
      </c>
      <c r="F76" s="75">
        <v>47</v>
      </c>
      <c r="G76" s="76">
        <v>0.13505747126436782</v>
      </c>
      <c r="H76" s="67">
        <v>0.42553191489361697</v>
      </c>
      <c r="I76" s="75">
        <v>53</v>
      </c>
      <c r="J76" s="77">
        <v>0.26415094339622636</v>
      </c>
      <c r="K76" s="74">
        <v>701</v>
      </c>
      <c r="L76" s="66">
        <v>0.18925485961123109</v>
      </c>
      <c r="M76" s="75">
        <v>568</v>
      </c>
      <c r="N76" s="76">
        <v>0.18031746031746032</v>
      </c>
      <c r="O76" s="67">
        <v>0.23415492957746475</v>
      </c>
    </row>
    <row r="77" spans="2:15">
      <c r="B77" s="63"/>
      <c r="C77" s="64" t="s">
        <v>9</v>
      </c>
      <c r="D77" s="74">
        <v>105</v>
      </c>
      <c r="E77" s="66">
        <v>0.19444444444444445</v>
      </c>
      <c r="F77" s="75">
        <v>62</v>
      </c>
      <c r="G77" s="76">
        <v>0.17816091954022989</v>
      </c>
      <c r="H77" s="67">
        <v>0.69354838709677424</v>
      </c>
      <c r="I77" s="75">
        <v>99</v>
      </c>
      <c r="J77" s="77">
        <v>6.0606060606060552E-2</v>
      </c>
      <c r="K77" s="74">
        <v>691</v>
      </c>
      <c r="L77" s="66">
        <v>0.18655507559395249</v>
      </c>
      <c r="M77" s="75">
        <v>559</v>
      </c>
      <c r="N77" s="76">
        <v>0.17746031746031746</v>
      </c>
      <c r="O77" s="67">
        <v>0.23613595706618962</v>
      </c>
    </row>
    <row r="78" spans="2:15" ht="15" customHeight="1">
      <c r="B78" s="63"/>
      <c r="C78" s="64" t="s">
        <v>10</v>
      </c>
      <c r="D78" s="74">
        <v>93</v>
      </c>
      <c r="E78" s="66">
        <v>0.17222222222222222</v>
      </c>
      <c r="F78" s="75">
        <v>59</v>
      </c>
      <c r="G78" s="76">
        <v>0.16954022988505746</v>
      </c>
      <c r="H78" s="67">
        <v>0.57627118644067798</v>
      </c>
      <c r="I78" s="75">
        <v>95</v>
      </c>
      <c r="J78" s="77">
        <v>-2.1052631578947323E-2</v>
      </c>
      <c r="K78" s="74">
        <v>615</v>
      </c>
      <c r="L78" s="66">
        <v>0.16603671706263498</v>
      </c>
      <c r="M78" s="75">
        <v>638</v>
      </c>
      <c r="N78" s="76">
        <v>0.20253968253968255</v>
      </c>
      <c r="O78" s="67">
        <v>-3.6050156739811934E-2</v>
      </c>
    </row>
    <row r="79" spans="2:15">
      <c r="B79" s="101"/>
      <c r="C79" s="64" t="s">
        <v>3</v>
      </c>
      <c r="D79" s="74">
        <v>44</v>
      </c>
      <c r="E79" s="66">
        <v>8.1481481481481488E-2</v>
      </c>
      <c r="F79" s="75">
        <v>48</v>
      </c>
      <c r="G79" s="76">
        <v>0.13793103448275862</v>
      </c>
      <c r="H79" s="67">
        <v>-8.333333333333337E-2</v>
      </c>
      <c r="I79" s="75">
        <v>61</v>
      </c>
      <c r="J79" s="77">
        <v>-0.27868852459016391</v>
      </c>
      <c r="K79" s="74">
        <v>444</v>
      </c>
      <c r="L79" s="66">
        <v>0.11987041036717062</v>
      </c>
      <c r="M79" s="75">
        <v>586</v>
      </c>
      <c r="N79" s="76">
        <v>0.18603174603174602</v>
      </c>
      <c r="O79" s="67">
        <v>-0.24232081911262804</v>
      </c>
    </row>
    <row r="80" spans="2:15" ht="15" customHeight="1">
      <c r="B80" s="63"/>
      <c r="C80" s="64" t="s">
        <v>11</v>
      </c>
      <c r="D80" s="74">
        <v>53</v>
      </c>
      <c r="E80" s="66">
        <v>9.8148148148148151E-2</v>
      </c>
      <c r="F80" s="75">
        <v>29</v>
      </c>
      <c r="G80" s="76">
        <v>8.3333333333333329E-2</v>
      </c>
      <c r="H80" s="67">
        <v>0.82758620689655182</v>
      </c>
      <c r="I80" s="75">
        <v>27</v>
      </c>
      <c r="J80" s="77">
        <v>0.96296296296296302</v>
      </c>
      <c r="K80" s="74">
        <v>331</v>
      </c>
      <c r="L80" s="66">
        <v>8.9362850971922245E-2</v>
      </c>
      <c r="M80" s="75">
        <v>200</v>
      </c>
      <c r="N80" s="76">
        <v>6.3492063492063489E-2</v>
      </c>
      <c r="O80" s="67">
        <v>0.65500000000000003</v>
      </c>
    </row>
    <row r="81" spans="2:15" ht="15" customHeight="1">
      <c r="B81" s="63"/>
      <c r="C81" s="64" t="s">
        <v>12</v>
      </c>
      <c r="D81" s="74">
        <v>15</v>
      </c>
      <c r="E81" s="66">
        <v>2.7777777777777776E-2</v>
      </c>
      <c r="F81" s="75">
        <v>15</v>
      </c>
      <c r="G81" s="76">
        <v>4.3103448275862072E-2</v>
      </c>
      <c r="H81" s="67">
        <v>0</v>
      </c>
      <c r="I81" s="75">
        <v>3</v>
      </c>
      <c r="J81" s="77">
        <v>4</v>
      </c>
      <c r="K81" s="74">
        <v>89</v>
      </c>
      <c r="L81" s="66">
        <v>2.4028077753779697E-2</v>
      </c>
      <c r="M81" s="75">
        <v>77</v>
      </c>
      <c r="N81" s="76">
        <v>2.4444444444444446E-2</v>
      </c>
      <c r="O81" s="67">
        <v>0.1558441558441559</v>
      </c>
    </row>
    <row r="82" spans="2:15" ht="15" customHeight="1">
      <c r="B82" s="118"/>
      <c r="C82" s="78" t="s">
        <v>29</v>
      </c>
      <c r="D82" s="79">
        <v>10</v>
      </c>
      <c r="E82" s="80">
        <v>1.8518518518518517E-2</v>
      </c>
      <c r="F82" s="79">
        <v>5</v>
      </c>
      <c r="G82" s="85">
        <v>1.4367816091954023E-2</v>
      </c>
      <c r="H82" s="81">
        <v>1</v>
      </c>
      <c r="I82" s="79">
        <v>0</v>
      </c>
      <c r="J82" s="86"/>
      <c r="K82" s="79">
        <v>27</v>
      </c>
      <c r="L82" s="85">
        <v>7.2894168466522682E-3</v>
      </c>
      <c r="M82" s="79">
        <v>18</v>
      </c>
      <c r="N82" s="85">
        <v>5.7142857142857143E-3</v>
      </c>
      <c r="O82" s="82">
        <v>0.5</v>
      </c>
    </row>
    <row r="83" spans="2:15" ht="15" customHeight="1">
      <c r="B83" s="21" t="s">
        <v>6</v>
      </c>
      <c r="C83" s="83" t="s">
        <v>30</v>
      </c>
      <c r="D83" s="31">
        <v>540</v>
      </c>
      <c r="E83" s="14">
        <v>1</v>
      </c>
      <c r="F83" s="31">
        <v>348</v>
      </c>
      <c r="G83" s="14">
        <v>1</v>
      </c>
      <c r="H83" s="15">
        <v>0.55172413793103448</v>
      </c>
      <c r="I83" s="31">
        <v>462</v>
      </c>
      <c r="J83" s="16">
        <v>0.16883116883116878</v>
      </c>
      <c r="K83" s="31">
        <v>3704</v>
      </c>
      <c r="L83" s="14">
        <v>1</v>
      </c>
      <c r="M83" s="31">
        <v>3150</v>
      </c>
      <c r="N83" s="16">
        <v>1</v>
      </c>
      <c r="O83" s="18">
        <v>0.17587301587301596</v>
      </c>
    </row>
    <row r="84" spans="2:15">
      <c r="B84" s="21" t="s">
        <v>50</v>
      </c>
      <c r="C84" s="83" t="s">
        <v>30</v>
      </c>
      <c r="D84" s="84">
        <v>0</v>
      </c>
      <c r="E84" s="14">
        <v>1</v>
      </c>
      <c r="F84" s="84">
        <v>3</v>
      </c>
      <c r="G84" s="14">
        <v>1</v>
      </c>
      <c r="H84" s="15">
        <v>-1</v>
      </c>
      <c r="I84" s="84">
        <v>0</v>
      </c>
      <c r="J84" s="16"/>
      <c r="K84" s="84">
        <v>2</v>
      </c>
      <c r="L84" s="14">
        <v>1</v>
      </c>
      <c r="M84" s="84">
        <v>27</v>
      </c>
      <c r="N84" s="14">
        <v>1</v>
      </c>
      <c r="O84" s="18">
        <v>-0.92592592592592593</v>
      </c>
    </row>
    <row r="85" spans="2:15" ht="15" customHeight="1">
      <c r="B85" s="22"/>
      <c r="C85" s="87" t="s">
        <v>30</v>
      </c>
      <c r="D85" s="32">
        <v>741</v>
      </c>
      <c r="E85" s="9">
        <v>1</v>
      </c>
      <c r="F85" s="32">
        <v>566</v>
      </c>
      <c r="G85" s="9">
        <v>1</v>
      </c>
      <c r="H85" s="10">
        <v>0.30918727915194344</v>
      </c>
      <c r="I85" s="32">
        <v>675</v>
      </c>
      <c r="J85" s="11">
        <v>9.7777777777777741E-2</v>
      </c>
      <c r="K85" s="32">
        <v>5308</v>
      </c>
      <c r="L85" s="9">
        <v>1</v>
      </c>
      <c r="M85" s="32">
        <v>4754</v>
      </c>
      <c r="N85" s="9">
        <v>1</v>
      </c>
      <c r="O85" s="19">
        <v>0.11653344551956257</v>
      </c>
    </row>
    <row r="86" spans="2:15">
      <c r="B86" s="29" t="s">
        <v>42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4:N34"/>
    <mergeCell ref="B35:N35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29" priority="45" operator="lessThan">
      <formula>0</formula>
    </cfRule>
  </conditionalFormatting>
  <conditionalFormatting sqref="H10:H14 J10:J14 O10:O14">
    <cfRule type="cellIs" dxfId="128" priority="44" operator="lessThan">
      <formula>0</formula>
    </cfRule>
  </conditionalFormatting>
  <conditionalFormatting sqref="J18 J15:J16">
    <cfRule type="cellIs" dxfId="127" priority="43" operator="lessThan">
      <formula>0</formula>
    </cfRule>
  </conditionalFormatting>
  <conditionalFormatting sqref="D19:O26 D10:O16">
    <cfRule type="cellIs" dxfId="126" priority="42" operator="equal">
      <formula>0</formula>
    </cfRule>
  </conditionalFormatting>
  <conditionalFormatting sqref="H27:H28 O27:O28 H17:H18 O17:O18">
    <cfRule type="cellIs" dxfId="125" priority="41" operator="lessThan">
      <formula>0</formula>
    </cfRule>
  </conditionalFormatting>
  <conditionalFormatting sqref="H19:H23 J19:J23 O19:O23">
    <cfRule type="cellIs" dxfId="124" priority="40" operator="lessThan">
      <formula>0</formula>
    </cfRule>
  </conditionalFormatting>
  <conditionalFormatting sqref="H30 O30">
    <cfRule type="cellIs" dxfId="123" priority="39" operator="lessThan">
      <formula>0</formula>
    </cfRule>
  </conditionalFormatting>
  <conditionalFormatting sqref="H30 O30 J30">
    <cfRule type="cellIs" dxfId="122" priority="38" operator="lessThan">
      <formula>0</formula>
    </cfRule>
  </conditionalFormatting>
  <conditionalFormatting sqref="H49:H52 J49:J52 O49:O52">
    <cfRule type="cellIs" dxfId="121" priority="37" operator="lessThan">
      <formula>0</formula>
    </cfRule>
  </conditionalFormatting>
  <conditionalFormatting sqref="H52 O52">
    <cfRule type="cellIs" dxfId="120" priority="36" operator="lessThan">
      <formula>0</formula>
    </cfRule>
  </conditionalFormatting>
  <conditionalFormatting sqref="H44:H48 J44:J48 O44:O48">
    <cfRule type="cellIs" dxfId="119" priority="34" operator="lessThan">
      <formula>0</formula>
    </cfRule>
  </conditionalFormatting>
  <conditionalFormatting sqref="D44:O51">
    <cfRule type="cellIs" dxfId="118" priority="33" operator="equal">
      <formula>0</formula>
    </cfRule>
  </conditionalFormatting>
  <conditionalFormatting sqref="H54 J54 O54">
    <cfRule type="cellIs" dxfId="117" priority="32" operator="lessThan">
      <formula>0</formula>
    </cfRule>
  </conditionalFormatting>
  <conditionalFormatting sqref="H53 J53 O53">
    <cfRule type="cellIs" dxfId="116" priority="31" operator="lessThan">
      <formula>0</formula>
    </cfRule>
  </conditionalFormatting>
  <conditionalFormatting sqref="H53 O53">
    <cfRule type="cellIs" dxfId="115" priority="30" operator="lessThan">
      <formula>0</formula>
    </cfRule>
  </conditionalFormatting>
  <conditionalFormatting sqref="H55 O55">
    <cfRule type="cellIs" dxfId="114" priority="29" operator="lessThan">
      <formula>0</formula>
    </cfRule>
  </conditionalFormatting>
  <conditionalFormatting sqref="H55 O55 J55">
    <cfRule type="cellIs" dxfId="113" priority="28" operator="lessThan">
      <formula>0</formula>
    </cfRule>
  </conditionalFormatting>
  <conditionalFormatting sqref="H66:H70 J66:J70 O66:O70">
    <cfRule type="cellIs" dxfId="112" priority="27" operator="lessThan">
      <formula>0</formula>
    </cfRule>
  </conditionalFormatting>
  <conditionalFormatting sqref="J71:J72 O71:O72 H71:H72">
    <cfRule type="cellIs" dxfId="111" priority="26" operator="lessThan">
      <formula>0</formula>
    </cfRule>
  </conditionalFormatting>
  <conditionalFormatting sqref="D75:O81 D66:O72">
    <cfRule type="cellIs" dxfId="110" priority="25" operator="equal">
      <formula>0</formula>
    </cfRule>
  </conditionalFormatting>
  <conditionalFormatting sqref="H80:H82 J80:J82 O80:O82">
    <cfRule type="cellIs" dxfId="109" priority="24" operator="lessThan">
      <formula>0</formula>
    </cfRule>
  </conditionalFormatting>
  <conditionalFormatting sqref="H75:H79 J75:J79 O75:O79">
    <cfRule type="cellIs" dxfId="108" priority="23" operator="lessThan">
      <formula>0</formula>
    </cfRule>
  </conditionalFormatting>
  <conditionalFormatting sqref="H73 O73">
    <cfRule type="cellIs" dxfId="107" priority="22" operator="lessThan">
      <formula>0</formula>
    </cfRule>
  </conditionalFormatting>
  <conditionalFormatting sqref="H73 J73 O73">
    <cfRule type="cellIs" dxfId="106" priority="21" operator="lessThan">
      <formula>0</formula>
    </cfRule>
  </conditionalFormatting>
  <conditionalFormatting sqref="H82 O82">
    <cfRule type="cellIs" dxfId="105" priority="18" operator="lessThan">
      <formula>0</formula>
    </cfRule>
  </conditionalFormatting>
  <conditionalFormatting sqref="H84 J84 O84">
    <cfRule type="cellIs" dxfId="104" priority="17" operator="lessThan">
      <formula>0</formula>
    </cfRule>
  </conditionalFormatting>
  <conditionalFormatting sqref="H83 J83 O83">
    <cfRule type="cellIs" dxfId="103" priority="16" operator="lessThan">
      <formula>0</formula>
    </cfRule>
  </conditionalFormatting>
  <conditionalFormatting sqref="H83 O83">
    <cfRule type="cellIs" dxfId="102" priority="15" operator="lessThan">
      <formula>0</formula>
    </cfRule>
  </conditionalFormatting>
  <conditionalFormatting sqref="H85 O85">
    <cfRule type="cellIs" dxfId="101" priority="14" operator="lessThan">
      <formula>0</formula>
    </cfRule>
  </conditionalFormatting>
  <conditionalFormatting sqref="H85 O85 J85">
    <cfRule type="cellIs" dxfId="100" priority="13" operator="lessThan">
      <formula>0</formula>
    </cfRule>
  </conditionalFormatting>
  <conditionalFormatting sqref="H74 J74 O74">
    <cfRule type="cellIs" dxfId="99" priority="10" operator="lessThan">
      <formula>0</formula>
    </cfRule>
  </conditionalFormatting>
  <conditionalFormatting sqref="H74 O74">
    <cfRule type="cellIs" dxfId="98" priority="9" operator="lessThan">
      <formula>0</formula>
    </cfRule>
  </conditionalFormatting>
  <conditionalFormatting sqref="H43 J43 O43">
    <cfRule type="cellIs" dxfId="97" priority="6" operator="lessThan">
      <formula>0</formula>
    </cfRule>
  </conditionalFormatting>
  <conditionalFormatting sqref="H43 O43">
    <cfRule type="cellIs" dxfId="96" priority="5" operator="lessThan">
      <formula>0</formula>
    </cfRule>
  </conditionalFormatting>
  <conditionalFormatting sqref="H42 J42 O42">
    <cfRule type="cellIs" dxfId="95" priority="2" operator="lessThan">
      <formula>0</formula>
    </cfRule>
  </conditionalFormatting>
  <conditionalFormatting sqref="D42:O42">
    <cfRule type="cellIs" dxfId="9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7"/>
  <sheetViews>
    <sheetView showGridLines="0" zoomScale="90" zoomScaleNormal="90" workbookViewId="0"/>
  </sheetViews>
  <sheetFormatPr defaultRowHeight="14.4"/>
  <cols>
    <col min="1" max="1" width="1.109375" customWidth="1"/>
    <col min="2" max="2" width="15.44140625" bestFit="1" customWidth="1"/>
    <col min="3" max="3" width="18.6640625" customWidth="1"/>
    <col min="4" max="9" width="9" customWidth="1"/>
    <col min="10" max="10" width="11.88671875" customWidth="1"/>
    <col min="11" max="14" width="9" customWidth="1"/>
    <col min="15" max="15" width="11.6640625" customWidth="1"/>
  </cols>
  <sheetData>
    <row r="1" spans="2:15">
      <c r="B1" t="s">
        <v>7</v>
      </c>
      <c r="E1" s="33"/>
      <c r="O1" s="133">
        <v>44809</v>
      </c>
    </row>
    <row r="2" spans="2:15">
      <c r="B2" s="176" t="s">
        <v>19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20"/>
    </row>
    <row r="3" spans="2:15">
      <c r="B3" s="177" t="s">
        <v>20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30" t="s">
        <v>35</v>
      </c>
    </row>
    <row r="4" spans="2:15" ht="14.4" customHeight="1">
      <c r="B4" s="164" t="s">
        <v>21</v>
      </c>
      <c r="C4" s="164" t="s">
        <v>1</v>
      </c>
      <c r="D4" s="166" t="s">
        <v>86</v>
      </c>
      <c r="E4" s="167"/>
      <c r="F4" s="167"/>
      <c r="G4" s="167"/>
      <c r="H4" s="168"/>
      <c r="I4" s="167" t="s">
        <v>83</v>
      </c>
      <c r="J4" s="167"/>
      <c r="K4" s="166" t="s">
        <v>87</v>
      </c>
      <c r="L4" s="167"/>
      <c r="M4" s="167"/>
      <c r="N4" s="167"/>
      <c r="O4" s="168"/>
    </row>
    <row r="5" spans="2:15" ht="14.4" customHeight="1">
      <c r="B5" s="165"/>
      <c r="C5" s="165"/>
      <c r="D5" s="178" t="s">
        <v>88</v>
      </c>
      <c r="E5" s="179"/>
      <c r="F5" s="179"/>
      <c r="G5" s="179"/>
      <c r="H5" s="180"/>
      <c r="I5" s="179" t="s">
        <v>84</v>
      </c>
      <c r="J5" s="179"/>
      <c r="K5" s="178" t="s">
        <v>89</v>
      </c>
      <c r="L5" s="179"/>
      <c r="M5" s="179"/>
      <c r="N5" s="179"/>
      <c r="O5" s="180"/>
    </row>
    <row r="6" spans="2:15" ht="14.4" customHeight="1">
      <c r="B6" s="165"/>
      <c r="C6" s="181"/>
      <c r="D6" s="160">
        <v>2022</v>
      </c>
      <c r="E6" s="161"/>
      <c r="F6" s="169">
        <v>2021</v>
      </c>
      <c r="G6" s="169"/>
      <c r="H6" s="171" t="s">
        <v>22</v>
      </c>
      <c r="I6" s="173">
        <v>2022</v>
      </c>
      <c r="J6" s="160" t="s">
        <v>90</v>
      </c>
      <c r="K6" s="160">
        <v>2022</v>
      </c>
      <c r="L6" s="161"/>
      <c r="M6" s="169">
        <v>2021</v>
      </c>
      <c r="N6" s="161"/>
      <c r="O6" s="151" t="s">
        <v>22</v>
      </c>
    </row>
    <row r="7" spans="2:15" ht="15" customHeight="1">
      <c r="B7" s="152" t="s">
        <v>21</v>
      </c>
      <c r="C7" s="182" t="s">
        <v>24</v>
      </c>
      <c r="D7" s="162"/>
      <c r="E7" s="163"/>
      <c r="F7" s="170"/>
      <c r="G7" s="170"/>
      <c r="H7" s="172"/>
      <c r="I7" s="174"/>
      <c r="J7" s="175"/>
      <c r="K7" s="162"/>
      <c r="L7" s="163"/>
      <c r="M7" s="170"/>
      <c r="N7" s="163"/>
      <c r="O7" s="151"/>
    </row>
    <row r="8" spans="2:15" ht="15" customHeight="1">
      <c r="B8" s="152"/>
      <c r="C8" s="182"/>
      <c r="D8" s="143" t="s">
        <v>25</v>
      </c>
      <c r="E8" s="139" t="s">
        <v>2</v>
      </c>
      <c r="F8" s="142" t="s">
        <v>25</v>
      </c>
      <c r="G8" s="47" t="s">
        <v>2</v>
      </c>
      <c r="H8" s="154" t="s">
        <v>26</v>
      </c>
      <c r="I8" s="48" t="s">
        <v>25</v>
      </c>
      <c r="J8" s="156" t="s">
        <v>91</v>
      </c>
      <c r="K8" s="143" t="s">
        <v>25</v>
      </c>
      <c r="L8" s="46" t="s">
        <v>2</v>
      </c>
      <c r="M8" s="142" t="s">
        <v>25</v>
      </c>
      <c r="N8" s="46" t="s">
        <v>2</v>
      </c>
      <c r="O8" s="158" t="s">
        <v>26</v>
      </c>
    </row>
    <row r="9" spans="2:15" ht="15" customHeight="1">
      <c r="B9" s="153"/>
      <c r="C9" s="183"/>
      <c r="D9" s="140" t="s">
        <v>27</v>
      </c>
      <c r="E9" s="141" t="s">
        <v>28</v>
      </c>
      <c r="F9" s="44" t="s">
        <v>27</v>
      </c>
      <c r="G9" s="45" t="s">
        <v>28</v>
      </c>
      <c r="H9" s="155"/>
      <c r="I9" s="49" t="s">
        <v>27</v>
      </c>
      <c r="J9" s="157"/>
      <c r="K9" s="140" t="s">
        <v>27</v>
      </c>
      <c r="L9" s="141" t="s">
        <v>28</v>
      </c>
      <c r="M9" s="44" t="s">
        <v>27</v>
      </c>
      <c r="N9" s="141" t="s">
        <v>28</v>
      </c>
      <c r="O9" s="159"/>
    </row>
    <row r="10" spans="2:15">
      <c r="B10" s="63"/>
      <c r="C10" s="56" t="s">
        <v>9</v>
      </c>
      <c r="D10" s="72">
        <v>12</v>
      </c>
      <c r="E10" s="58">
        <v>0.5</v>
      </c>
      <c r="F10" s="73">
        <v>15</v>
      </c>
      <c r="G10" s="59">
        <v>0.46875</v>
      </c>
      <c r="H10" s="60">
        <v>-0.19999999999999996</v>
      </c>
      <c r="I10" s="73">
        <v>12</v>
      </c>
      <c r="J10" s="62">
        <v>0</v>
      </c>
      <c r="K10" s="72">
        <v>99</v>
      </c>
      <c r="L10" s="58">
        <v>0.53804347826086951</v>
      </c>
      <c r="M10" s="73">
        <v>173</v>
      </c>
      <c r="N10" s="59">
        <v>0.57095709570957098</v>
      </c>
      <c r="O10" s="60">
        <v>-0.4277456647398844</v>
      </c>
    </row>
    <row r="11" spans="2:15">
      <c r="B11" s="63"/>
      <c r="C11" s="64" t="s">
        <v>12</v>
      </c>
      <c r="D11" s="74">
        <v>3</v>
      </c>
      <c r="E11" s="66">
        <v>0.125</v>
      </c>
      <c r="F11" s="75">
        <v>2</v>
      </c>
      <c r="G11" s="76">
        <v>6.25E-2</v>
      </c>
      <c r="H11" s="67">
        <v>0.5</v>
      </c>
      <c r="I11" s="75">
        <v>2</v>
      </c>
      <c r="J11" s="77">
        <v>0.5</v>
      </c>
      <c r="K11" s="74">
        <v>26</v>
      </c>
      <c r="L11" s="66">
        <v>0.14130434782608695</v>
      </c>
      <c r="M11" s="75">
        <v>42</v>
      </c>
      <c r="N11" s="76">
        <v>0.13861386138613863</v>
      </c>
      <c r="O11" s="67">
        <v>-0.38095238095238093</v>
      </c>
    </row>
    <row r="12" spans="2:15">
      <c r="B12" s="63"/>
      <c r="C12" s="64" t="s">
        <v>17</v>
      </c>
      <c r="D12" s="74">
        <v>0</v>
      </c>
      <c r="E12" s="66">
        <v>0</v>
      </c>
      <c r="F12" s="75">
        <v>2</v>
      </c>
      <c r="G12" s="76">
        <v>6.25E-2</v>
      </c>
      <c r="H12" s="67">
        <v>-1</v>
      </c>
      <c r="I12" s="75">
        <v>4</v>
      </c>
      <c r="J12" s="77">
        <v>-1</v>
      </c>
      <c r="K12" s="74">
        <v>17</v>
      </c>
      <c r="L12" s="66">
        <v>9.2391304347826081E-2</v>
      </c>
      <c r="M12" s="75">
        <v>14</v>
      </c>
      <c r="N12" s="76">
        <v>4.6204620462046202E-2</v>
      </c>
      <c r="O12" s="67">
        <v>0.21428571428571419</v>
      </c>
    </row>
    <row r="13" spans="2:15">
      <c r="B13" s="63"/>
      <c r="C13" s="64" t="s">
        <v>70</v>
      </c>
      <c r="D13" s="74">
        <v>1</v>
      </c>
      <c r="E13" s="66">
        <v>4.1666666666666664E-2</v>
      </c>
      <c r="F13" s="75">
        <v>4</v>
      </c>
      <c r="G13" s="76">
        <v>0.125</v>
      </c>
      <c r="H13" s="67">
        <v>-0.75</v>
      </c>
      <c r="I13" s="75">
        <v>2</v>
      </c>
      <c r="J13" s="77">
        <v>-0.5</v>
      </c>
      <c r="K13" s="74">
        <v>10</v>
      </c>
      <c r="L13" s="66">
        <v>5.434782608695652E-2</v>
      </c>
      <c r="M13" s="75">
        <v>17</v>
      </c>
      <c r="N13" s="76">
        <v>5.6105610561056105E-2</v>
      </c>
      <c r="O13" s="67">
        <v>-0.41176470588235292</v>
      </c>
    </row>
    <row r="14" spans="2:15">
      <c r="B14" s="101"/>
      <c r="C14" s="64" t="s">
        <v>4</v>
      </c>
      <c r="D14" s="74">
        <v>2</v>
      </c>
      <c r="E14" s="66">
        <v>8.3333333333333329E-2</v>
      </c>
      <c r="F14" s="75">
        <v>0</v>
      </c>
      <c r="G14" s="76">
        <v>0</v>
      </c>
      <c r="H14" s="67"/>
      <c r="I14" s="75">
        <v>2</v>
      </c>
      <c r="J14" s="77">
        <v>0</v>
      </c>
      <c r="K14" s="74">
        <v>7</v>
      </c>
      <c r="L14" s="66">
        <v>3.8043478260869568E-2</v>
      </c>
      <c r="M14" s="75">
        <v>10</v>
      </c>
      <c r="N14" s="76">
        <v>3.3003300330033E-2</v>
      </c>
      <c r="O14" s="67">
        <v>-0.30000000000000004</v>
      </c>
    </row>
    <row r="15" spans="2:15">
      <c r="B15" s="63"/>
      <c r="C15" s="64" t="s">
        <v>92</v>
      </c>
      <c r="D15" s="74">
        <v>2</v>
      </c>
      <c r="E15" s="66">
        <v>8.3333333333333329E-2</v>
      </c>
      <c r="F15" s="75">
        <v>0</v>
      </c>
      <c r="G15" s="76">
        <v>0</v>
      </c>
      <c r="H15" s="67"/>
      <c r="I15" s="75">
        <v>2</v>
      </c>
      <c r="J15" s="77">
        <v>0</v>
      </c>
      <c r="K15" s="74">
        <v>6</v>
      </c>
      <c r="L15" s="66">
        <v>3.2608695652173912E-2</v>
      </c>
      <c r="M15" s="75">
        <v>4</v>
      </c>
      <c r="N15" s="76">
        <v>1.3201320132013201E-2</v>
      </c>
      <c r="O15" s="67">
        <v>0.5</v>
      </c>
    </row>
    <row r="16" spans="2:15">
      <c r="B16" s="63"/>
      <c r="C16" s="64" t="s">
        <v>11</v>
      </c>
      <c r="D16" s="74">
        <v>1</v>
      </c>
      <c r="E16" s="66">
        <v>4.1666666666666664E-2</v>
      </c>
      <c r="F16" s="75">
        <v>2</v>
      </c>
      <c r="G16" s="76">
        <v>6.25E-2</v>
      </c>
      <c r="H16" s="67">
        <v>-0.5</v>
      </c>
      <c r="I16" s="75">
        <v>0</v>
      </c>
      <c r="J16" s="77"/>
      <c r="K16" s="74">
        <v>5</v>
      </c>
      <c r="L16" s="66">
        <v>2.717391304347826E-2</v>
      </c>
      <c r="M16" s="75">
        <v>9</v>
      </c>
      <c r="N16" s="76">
        <v>2.9702970297029702E-2</v>
      </c>
      <c r="O16" s="67">
        <v>-0.44444444444444442</v>
      </c>
    </row>
    <row r="17" spans="2:16">
      <c r="B17" s="111"/>
      <c r="C17" s="78" t="s">
        <v>29</v>
      </c>
      <c r="D17" s="79">
        <v>3</v>
      </c>
      <c r="E17" s="80">
        <v>0.125</v>
      </c>
      <c r="F17" s="79">
        <v>7</v>
      </c>
      <c r="G17" s="80">
        <v>0.21875</v>
      </c>
      <c r="H17" s="81">
        <v>-0.5714285714285714</v>
      </c>
      <c r="I17" s="79">
        <v>2</v>
      </c>
      <c r="J17" s="80">
        <v>7.6923076923076927E-2</v>
      </c>
      <c r="K17" s="79">
        <v>14</v>
      </c>
      <c r="L17" s="80">
        <v>7.6086956521739135E-2</v>
      </c>
      <c r="M17" s="79">
        <v>34</v>
      </c>
      <c r="N17" s="80">
        <v>0.11221122112211221</v>
      </c>
      <c r="O17" s="82">
        <v>-0.58823529411764708</v>
      </c>
    </row>
    <row r="18" spans="2:16">
      <c r="B18" s="21" t="s">
        <v>36</v>
      </c>
      <c r="C18" s="83" t="s">
        <v>30</v>
      </c>
      <c r="D18" s="31">
        <v>24</v>
      </c>
      <c r="E18" s="14">
        <v>1</v>
      </c>
      <c r="F18" s="31">
        <v>32</v>
      </c>
      <c r="G18" s="14">
        <v>1</v>
      </c>
      <c r="H18" s="15">
        <v>-0.25</v>
      </c>
      <c r="I18" s="31">
        <v>26</v>
      </c>
      <c r="J18" s="16">
        <v>-7.6923076923076872E-2</v>
      </c>
      <c r="K18" s="31">
        <v>184</v>
      </c>
      <c r="L18" s="14">
        <v>1</v>
      </c>
      <c r="M18" s="31">
        <v>303</v>
      </c>
      <c r="N18" s="16">
        <v>1</v>
      </c>
      <c r="O18" s="18">
        <v>-0.39273927392739272</v>
      </c>
    </row>
    <row r="19" spans="2:16">
      <c r="B19" s="63"/>
      <c r="C19" s="56" t="s">
        <v>3</v>
      </c>
      <c r="D19" s="72">
        <v>380</v>
      </c>
      <c r="E19" s="58">
        <v>0.15067406819984139</v>
      </c>
      <c r="F19" s="73">
        <v>564</v>
      </c>
      <c r="G19" s="59">
        <v>0.30552546045503792</v>
      </c>
      <c r="H19" s="60">
        <v>-0.32624113475177308</v>
      </c>
      <c r="I19" s="73">
        <v>502</v>
      </c>
      <c r="J19" s="62">
        <v>-0.24302788844621515</v>
      </c>
      <c r="K19" s="72">
        <v>4525</v>
      </c>
      <c r="L19" s="58">
        <v>0.22046285018270401</v>
      </c>
      <c r="M19" s="73">
        <v>5031</v>
      </c>
      <c r="N19" s="59">
        <v>0.24861632733741845</v>
      </c>
      <c r="O19" s="60">
        <v>-0.10057642615782147</v>
      </c>
    </row>
    <row r="20" spans="2:16">
      <c r="B20" s="63"/>
      <c r="C20" s="64" t="s">
        <v>9</v>
      </c>
      <c r="D20" s="74">
        <v>668</v>
      </c>
      <c r="E20" s="66">
        <v>0.26486915146708961</v>
      </c>
      <c r="F20" s="75">
        <v>328</v>
      </c>
      <c r="G20" s="76">
        <v>0.17768147345612134</v>
      </c>
      <c r="H20" s="67">
        <v>1.0365853658536586</v>
      </c>
      <c r="I20" s="75">
        <v>512</v>
      </c>
      <c r="J20" s="77">
        <v>0.3046875</v>
      </c>
      <c r="K20" s="74">
        <v>4144</v>
      </c>
      <c r="L20" s="66">
        <v>0.20190012180267966</v>
      </c>
      <c r="M20" s="75">
        <v>3556</v>
      </c>
      <c r="N20" s="76">
        <v>0.1757264281478553</v>
      </c>
      <c r="O20" s="67">
        <v>0.16535433070866135</v>
      </c>
    </row>
    <row r="21" spans="2:16">
      <c r="B21" s="63"/>
      <c r="C21" s="64" t="s">
        <v>8</v>
      </c>
      <c r="D21" s="74">
        <v>379</v>
      </c>
      <c r="E21" s="66">
        <v>0.15027755749405233</v>
      </c>
      <c r="F21" s="75">
        <v>228</v>
      </c>
      <c r="G21" s="76">
        <v>0.12351029252437704</v>
      </c>
      <c r="H21" s="67">
        <v>0.66228070175438591</v>
      </c>
      <c r="I21" s="75">
        <v>405</v>
      </c>
      <c r="J21" s="77">
        <v>-6.419753086419755E-2</v>
      </c>
      <c r="K21" s="74">
        <v>3709</v>
      </c>
      <c r="L21" s="66">
        <v>0.18070645554202192</v>
      </c>
      <c r="M21" s="75">
        <v>2913</v>
      </c>
      <c r="N21" s="76">
        <v>0.14395137378928641</v>
      </c>
      <c r="O21" s="67">
        <v>0.27325780981805692</v>
      </c>
    </row>
    <row r="22" spans="2:16">
      <c r="B22" s="63"/>
      <c r="C22" s="64" t="s">
        <v>4</v>
      </c>
      <c r="D22" s="74">
        <v>389</v>
      </c>
      <c r="E22" s="66">
        <v>0.15424266455194291</v>
      </c>
      <c r="F22" s="75">
        <v>259</v>
      </c>
      <c r="G22" s="76">
        <v>0.14030335861321777</v>
      </c>
      <c r="H22" s="67">
        <v>0.50193050193050204</v>
      </c>
      <c r="I22" s="75">
        <v>297</v>
      </c>
      <c r="J22" s="77">
        <v>0.30976430976430969</v>
      </c>
      <c r="K22" s="74">
        <v>2736</v>
      </c>
      <c r="L22" s="66">
        <v>0.13330085261875763</v>
      </c>
      <c r="M22" s="75">
        <v>3147</v>
      </c>
      <c r="N22" s="76">
        <v>0.15551492389800356</v>
      </c>
      <c r="O22" s="67">
        <v>-0.13060057197330788</v>
      </c>
    </row>
    <row r="23" spans="2:16">
      <c r="B23" s="101"/>
      <c r="C23" s="64" t="s">
        <v>10</v>
      </c>
      <c r="D23" s="74">
        <v>341</v>
      </c>
      <c r="E23" s="66">
        <v>0.13521015067406819</v>
      </c>
      <c r="F23" s="75">
        <v>121</v>
      </c>
      <c r="G23" s="76">
        <v>6.5547128927410617E-2</v>
      </c>
      <c r="H23" s="67">
        <v>1.8181818181818183</v>
      </c>
      <c r="I23" s="75">
        <v>424</v>
      </c>
      <c r="J23" s="77">
        <v>-0.19575471698113212</v>
      </c>
      <c r="K23" s="74">
        <v>2344</v>
      </c>
      <c r="L23" s="66">
        <v>0.11420219244823386</v>
      </c>
      <c r="M23" s="75">
        <v>3102</v>
      </c>
      <c r="N23" s="76">
        <v>0.1532911642617118</v>
      </c>
      <c r="O23" s="67">
        <v>-0.24435847840103164</v>
      </c>
    </row>
    <row r="24" spans="2:16">
      <c r="B24" s="63"/>
      <c r="C24" s="64" t="s">
        <v>12</v>
      </c>
      <c r="D24" s="74">
        <v>177</v>
      </c>
      <c r="E24" s="66">
        <v>7.0182394924662966E-2</v>
      </c>
      <c r="F24" s="75">
        <v>214</v>
      </c>
      <c r="G24" s="76">
        <v>0.11592632719393282</v>
      </c>
      <c r="H24" s="67">
        <v>-0.17289719626168221</v>
      </c>
      <c r="I24" s="75">
        <v>178</v>
      </c>
      <c r="J24" s="77">
        <v>-5.6179775280899014E-3</v>
      </c>
      <c r="K24" s="74">
        <v>1370</v>
      </c>
      <c r="L24" s="66">
        <v>6.6747868453105971E-2</v>
      </c>
      <c r="M24" s="75">
        <v>1331</v>
      </c>
      <c r="N24" s="76">
        <v>6.5773868353429535E-2</v>
      </c>
      <c r="O24" s="67">
        <v>2.9301277235161516E-2</v>
      </c>
    </row>
    <row r="25" spans="2:16">
      <c r="B25" s="63"/>
      <c r="C25" s="64" t="s">
        <v>11</v>
      </c>
      <c r="D25" s="74">
        <v>122</v>
      </c>
      <c r="E25" s="66">
        <v>4.8374306106264871E-2</v>
      </c>
      <c r="F25" s="75">
        <v>104</v>
      </c>
      <c r="G25" s="76">
        <v>5.6338028169014086E-2</v>
      </c>
      <c r="H25" s="67">
        <v>0.17307692307692313</v>
      </c>
      <c r="I25" s="75">
        <v>152</v>
      </c>
      <c r="J25" s="77">
        <v>-0.19736842105263153</v>
      </c>
      <c r="K25" s="74">
        <v>1177</v>
      </c>
      <c r="L25" s="66">
        <v>5.7344701583434833E-2</v>
      </c>
      <c r="M25" s="75">
        <v>847</v>
      </c>
      <c r="N25" s="76">
        <v>4.1856098043091518E-2</v>
      </c>
      <c r="O25" s="67">
        <v>0.38961038961038952</v>
      </c>
    </row>
    <row r="26" spans="2:16">
      <c r="B26" s="63"/>
      <c r="C26" s="64" t="s">
        <v>61</v>
      </c>
      <c r="D26" s="74">
        <v>41</v>
      </c>
      <c r="E26" s="66">
        <v>1.625693893735131E-2</v>
      </c>
      <c r="F26" s="75">
        <v>15</v>
      </c>
      <c r="G26" s="76">
        <v>8.1256771397616463E-3</v>
      </c>
      <c r="H26" s="67">
        <v>1.7333333333333334</v>
      </c>
      <c r="I26" s="75">
        <v>47</v>
      </c>
      <c r="J26" s="77">
        <v>-0.12765957446808507</v>
      </c>
      <c r="K26" s="74">
        <v>373</v>
      </c>
      <c r="L26" s="66">
        <v>1.8172959805115713E-2</v>
      </c>
      <c r="M26" s="75">
        <v>197</v>
      </c>
      <c r="N26" s="76">
        <v>9.7351255188772492E-3</v>
      </c>
      <c r="O26" s="67">
        <v>0.89340101522842641</v>
      </c>
    </row>
    <row r="27" spans="2:16">
      <c r="B27" s="118"/>
      <c r="C27" s="78" t="s">
        <v>29</v>
      </c>
      <c r="D27" s="89">
        <f>+D28-SUM(D19:D26)</f>
        <v>25</v>
      </c>
      <c r="E27" s="80">
        <f>+E28-SUM(E19:E26)</f>
        <v>9.9127676447263724E-3</v>
      </c>
      <c r="F27" s="89">
        <f>+F28-SUM(F19:F26)</f>
        <v>13</v>
      </c>
      <c r="G27" s="80">
        <f>+G28-SUM(G19:G26)</f>
        <v>7.0422535211267512E-3</v>
      </c>
      <c r="H27" s="81">
        <f>+D27/F27-1</f>
        <v>0.92307692307692313</v>
      </c>
      <c r="I27" s="79">
        <f>+I28-SUM(I20:I26)</f>
        <v>516</v>
      </c>
      <c r="J27" s="80">
        <f>+D27/I27-1</f>
        <v>-0.95155038759689925</v>
      </c>
      <c r="K27" s="89">
        <f>+K28-SUM(K19:K26)</f>
        <v>147</v>
      </c>
      <c r="L27" s="80">
        <f>+L28-SUM(L19:L26)</f>
        <v>7.1619975639465316E-3</v>
      </c>
      <c r="M27" s="89">
        <f>+M28-SUM(M19:M26)</f>
        <v>112</v>
      </c>
      <c r="N27" s="80">
        <f>+N28-SUM(N19:N26)</f>
        <v>5.5346906503259685E-3</v>
      </c>
      <c r="O27" s="81">
        <f>+K27/M27-1</f>
        <v>0.3125</v>
      </c>
    </row>
    <row r="28" spans="2:16">
      <c r="B28" s="21" t="s">
        <v>37</v>
      </c>
      <c r="C28" s="83" t="s">
        <v>30</v>
      </c>
      <c r="D28" s="31">
        <v>2522</v>
      </c>
      <c r="E28" s="14">
        <v>1</v>
      </c>
      <c r="F28" s="31">
        <v>1846</v>
      </c>
      <c r="G28" s="14">
        <v>1</v>
      </c>
      <c r="H28" s="15">
        <v>0.36619718309859151</v>
      </c>
      <c r="I28" s="31">
        <v>2531</v>
      </c>
      <c r="J28" s="16">
        <v>-3.5559067562228597E-3</v>
      </c>
      <c r="K28" s="31">
        <v>20525</v>
      </c>
      <c r="L28" s="14">
        <v>1</v>
      </c>
      <c r="M28" s="31">
        <v>20236</v>
      </c>
      <c r="N28" s="16">
        <v>1</v>
      </c>
      <c r="O28" s="18">
        <v>1.4281478553073823E-2</v>
      </c>
    </row>
    <row r="29" spans="2:16">
      <c r="B29" s="21" t="s">
        <v>50</v>
      </c>
      <c r="C29" s="83" t="s">
        <v>30</v>
      </c>
      <c r="D29" s="84">
        <v>1</v>
      </c>
      <c r="E29" s="14">
        <v>1</v>
      </c>
      <c r="F29" s="84">
        <v>3</v>
      </c>
      <c r="G29" s="14">
        <v>1</v>
      </c>
      <c r="H29" s="15">
        <v>-0.66666666666666674</v>
      </c>
      <c r="I29" s="84">
        <v>0</v>
      </c>
      <c r="J29" s="14"/>
      <c r="K29" s="84">
        <v>5</v>
      </c>
      <c r="L29" s="14">
        <v>1</v>
      </c>
      <c r="M29" s="84">
        <v>28</v>
      </c>
      <c r="N29" s="14">
        <v>1</v>
      </c>
      <c r="O29" s="18">
        <v>-0.8214285714285714</v>
      </c>
      <c r="P29" s="23"/>
    </row>
    <row r="30" spans="2:16">
      <c r="B30" s="22"/>
      <c r="C30" s="87" t="s">
        <v>30</v>
      </c>
      <c r="D30" s="32">
        <v>2547</v>
      </c>
      <c r="E30" s="9">
        <v>1</v>
      </c>
      <c r="F30" s="32">
        <v>1881</v>
      </c>
      <c r="G30" s="9">
        <v>1</v>
      </c>
      <c r="H30" s="10">
        <v>0.35406698564593309</v>
      </c>
      <c r="I30" s="32">
        <v>2557</v>
      </c>
      <c r="J30" s="11">
        <v>-3.9108330074305586E-3</v>
      </c>
      <c r="K30" s="32">
        <v>20714</v>
      </c>
      <c r="L30" s="9">
        <v>1</v>
      </c>
      <c r="M30" s="32">
        <v>20567</v>
      </c>
      <c r="N30" s="9">
        <v>1</v>
      </c>
      <c r="O30" s="19">
        <v>7.147372003695196E-3</v>
      </c>
      <c r="P30" s="23"/>
    </row>
    <row r="31" spans="2:16" ht="14.4" customHeight="1">
      <c r="B31" s="124" t="s">
        <v>64</v>
      </c>
      <c r="C31" s="126"/>
      <c r="D31" s="124"/>
      <c r="E31" s="124"/>
      <c r="F31" s="124"/>
      <c r="G31" s="124"/>
    </row>
    <row r="32" spans="2:16">
      <c r="B32" s="127" t="s">
        <v>65</v>
      </c>
      <c r="C32" s="124"/>
      <c r="D32" s="124"/>
      <c r="E32" s="124"/>
      <c r="F32" s="124"/>
      <c r="G32" s="124"/>
    </row>
    <row r="33" spans="2:15" ht="14.25" customHeight="1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2: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2:15">
      <c r="B35" s="176" t="s">
        <v>38</v>
      </c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20"/>
    </row>
    <row r="36" spans="2:15">
      <c r="B36" s="177" t="s">
        <v>39</v>
      </c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8" t="s">
        <v>35</v>
      </c>
    </row>
    <row r="37" spans="2:15" ht="14.4" customHeight="1">
      <c r="B37" s="164" t="s">
        <v>21</v>
      </c>
      <c r="C37" s="164" t="s">
        <v>1</v>
      </c>
      <c r="D37" s="166" t="s">
        <v>86</v>
      </c>
      <c r="E37" s="167"/>
      <c r="F37" s="167"/>
      <c r="G37" s="167"/>
      <c r="H37" s="168"/>
      <c r="I37" s="167" t="s">
        <v>83</v>
      </c>
      <c r="J37" s="167"/>
      <c r="K37" s="166" t="s">
        <v>87</v>
      </c>
      <c r="L37" s="167"/>
      <c r="M37" s="167"/>
      <c r="N37" s="167"/>
      <c r="O37" s="168"/>
    </row>
    <row r="38" spans="2:15" ht="14.4" customHeight="1">
      <c r="B38" s="165"/>
      <c r="C38" s="165"/>
      <c r="D38" s="178" t="s">
        <v>88</v>
      </c>
      <c r="E38" s="179"/>
      <c r="F38" s="179"/>
      <c r="G38" s="179"/>
      <c r="H38" s="180"/>
      <c r="I38" s="179" t="s">
        <v>84</v>
      </c>
      <c r="J38" s="179"/>
      <c r="K38" s="178" t="s">
        <v>89</v>
      </c>
      <c r="L38" s="179"/>
      <c r="M38" s="179"/>
      <c r="N38" s="179"/>
      <c r="O38" s="180"/>
    </row>
    <row r="39" spans="2:15" ht="14.4" customHeight="1">
      <c r="B39" s="165"/>
      <c r="C39" s="181"/>
      <c r="D39" s="160">
        <v>2022</v>
      </c>
      <c r="E39" s="161"/>
      <c r="F39" s="169">
        <v>2021</v>
      </c>
      <c r="G39" s="169"/>
      <c r="H39" s="171" t="s">
        <v>22</v>
      </c>
      <c r="I39" s="173">
        <v>2022</v>
      </c>
      <c r="J39" s="160" t="s">
        <v>90</v>
      </c>
      <c r="K39" s="160">
        <v>2022</v>
      </c>
      <c r="L39" s="161"/>
      <c r="M39" s="169">
        <v>2021</v>
      </c>
      <c r="N39" s="161"/>
      <c r="O39" s="151" t="s">
        <v>22</v>
      </c>
    </row>
    <row r="40" spans="2:15" ht="14.4" customHeight="1">
      <c r="B40" s="152" t="s">
        <v>21</v>
      </c>
      <c r="C40" s="182" t="s">
        <v>24</v>
      </c>
      <c r="D40" s="162"/>
      <c r="E40" s="163"/>
      <c r="F40" s="170"/>
      <c r="G40" s="170"/>
      <c r="H40" s="172"/>
      <c r="I40" s="174"/>
      <c r="J40" s="175"/>
      <c r="K40" s="162"/>
      <c r="L40" s="163"/>
      <c r="M40" s="170"/>
      <c r="N40" s="163"/>
      <c r="O40" s="151"/>
    </row>
    <row r="41" spans="2:15" ht="14.4" customHeight="1">
      <c r="B41" s="152"/>
      <c r="C41" s="182"/>
      <c r="D41" s="143" t="s">
        <v>25</v>
      </c>
      <c r="E41" s="139" t="s">
        <v>2</v>
      </c>
      <c r="F41" s="142" t="s">
        <v>25</v>
      </c>
      <c r="G41" s="47" t="s">
        <v>2</v>
      </c>
      <c r="H41" s="154" t="s">
        <v>26</v>
      </c>
      <c r="I41" s="48" t="s">
        <v>25</v>
      </c>
      <c r="J41" s="156" t="s">
        <v>91</v>
      </c>
      <c r="K41" s="143" t="s">
        <v>25</v>
      </c>
      <c r="L41" s="46" t="s">
        <v>2</v>
      </c>
      <c r="M41" s="142" t="s">
        <v>25</v>
      </c>
      <c r="N41" s="46" t="s">
        <v>2</v>
      </c>
      <c r="O41" s="158" t="s">
        <v>26</v>
      </c>
    </row>
    <row r="42" spans="2:15" ht="14.4" customHeight="1">
      <c r="B42" s="153"/>
      <c r="C42" s="183"/>
      <c r="D42" s="140" t="s">
        <v>27</v>
      </c>
      <c r="E42" s="141" t="s">
        <v>28</v>
      </c>
      <c r="F42" s="44" t="s">
        <v>27</v>
      </c>
      <c r="G42" s="45" t="s">
        <v>28</v>
      </c>
      <c r="H42" s="155"/>
      <c r="I42" s="49" t="s">
        <v>27</v>
      </c>
      <c r="J42" s="157"/>
      <c r="K42" s="140" t="s">
        <v>27</v>
      </c>
      <c r="L42" s="141" t="s">
        <v>28</v>
      </c>
      <c r="M42" s="44" t="s">
        <v>27</v>
      </c>
      <c r="N42" s="141" t="s">
        <v>28</v>
      </c>
      <c r="O42" s="159"/>
    </row>
    <row r="43" spans="2:15" ht="14.4" customHeight="1">
      <c r="B43" s="137"/>
      <c r="C43" s="56" t="s">
        <v>12</v>
      </c>
      <c r="D43" s="72"/>
      <c r="E43" s="58"/>
      <c r="F43" s="73"/>
      <c r="G43" s="59"/>
      <c r="H43" s="60"/>
      <c r="I43" s="73"/>
      <c r="J43" s="62"/>
      <c r="K43" s="72">
        <v>1</v>
      </c>
      <c r="L43" s="58">
        <v>1</v>
      </c>
      <c r="M43" s="73"/>
      <c r="N43" s="59"/>
      <c r="O43" s="60"/>
    </row>
    <row r="44" spans="2:15">
      <c r="B44" s="21" t="s">
        <v>36</v>
      </c>
      <c r="C44" s="83" t="s">
        <v>30</v>
      </c>
      <c r="D44" s="84"/>
      <c r="E44" s="14"/>
      <c r="F44" s="84"/>
      <c r="G44" s="14"/>
      <c r="H44" s="15"/>
      <c r="I44" s="84"/>
      <c r="J44" s="14"/>
      <c r="K44" s="84">
        <v>1</v>
      </c>
      <c r="L44" s="14">
        <v>1</v>
      </c>
      <c r="M44" s="84"/>
      <c r="N44" s="14"/>
      <c r="O44" s="17"/>
    </row>
    <row r="45" spans="2:15">
      <c r="B45" s="63"/>
      <c r="C45" s="56" t="s">
        <v>3</v>
      </c>
      <c r="D45" s="72">
        <v>331</v>
      </c>
      <c r="E45" s="58">
        <v>0.18337950138504155</v>
      </c>
      <c r="F45" s="73">
        <v>513</v>
      </c>
      <c r="G45" s="59">
        <v>0.39011406844106467</v>
      </c>
      <c r="H45" s="60">
        <v>-0.35477582846003897</v>
      </c>
      <c r="I45" s="73">
        <v>429</v>
      </c>
      <c r="J45" s="62">
        <v>-0.22843822843822847</v>
      </c>
      <c r="K45" s="72">
        <v>4010</v>
      </c>
      <c r="L45" s="58">
        <v>0.26035579794831842</v>
      </c>
      <c r="M45" s="73">
        <v>4388</v>
      </c>
      <c r="N45" s="59">
        <v>0.27751075132810521</v>
      </c>
      <c r="O45" s="60">
        <v>-8.6144029170464931E-2</v>
      </c>
    </row>
    <row r="46" spans="2:15">
      <c r="B46" s="63"/>
      <c r="C46" s="64" t="s">
        <v>9</v>
      </c>
      <c r="D46" s="74">
        <v>539</v>
      </c>
      <c r="E46" s="66">
        <v>0.29861495844875346</v>
      </c>
      <c r="F46" s="75">
        <v>252</v>
      </c>
      <c r="G46" s="76">
        <v>0.19163498098859316</v>
      </c>
      <c r="H46" s="67">
        <v>1.1388888888888888</v>
      </c>
      <c r="I46" s="75">
        <v>384</v>
      </c>
      <c r="J46" s="77">
        <v>0.40364583333333326</v>
      </c>
      <c r="K46" s="74">
        <v>3324</v>
      </c>
      <c r="L46" s="66">
        <v>0.21581612777561357</v>
      </c>
      <c r="M46" s="75">
        <v>2861</v>
      </c>
      <c r="N46" s="76">
        <v>0.18093852770048066</v>
      </c>
      <c r="O46" s="67">
        <v>0.1618315274379587</v>
      </c>
    </row>
    <row r="47" spans="2:15" ht="15" customHeight="1">
      <c r="B47" s="63"/>
      <c r="C47" s="64" t="s">
        <v>8</v>
      </c>
      <c r="D47" s="74">
        <v>226</v>
      </c>
      <c r="E47" s="66">
        <v>0.12520775623268698</v>
      </c>
      <c r="F47" s="75">
        <v>142</v>
      </c>
      <c r="G47" s="76">
        <v>0.10798479087452471</v>
      </c>
      <c r="H47" s="67">
        <v>0.59154929577464799</v>
      </c>
      <c r="I47" s="75">
        <v>281</v>
      </c>
      <c r="J47" s="77">
        <v>-0.19572953736654808</v>
      </c>
      <c r="K47" s="74">
        <v>2888</v>
      </c>
      <c r="L47" s="66">
        <v>0.18750811582911311</v>
      </c>
      <c r="M47" s="75">
        <v>2404</v>
      </c>
      <c r="N47" s="76">
        <v>0.15203642802934481</v>
      </c>
      <c r="O47" s="67">
        <v>0.20133111480865229</v>
      </c>
    </row>
    <row r="48" spans="2:15">
      <c r="B48" s="63"/>
      <c r="C48" s="64" t="s">
        <v>4</v>
      </c>
      <c r="D48" s="74">
        <v>314</v>
      </c>
      <c r="E48" s="66">
        <v>0.1739612188365651</v>
      </c>
      <c r="F48" s="75">
        <v>155</v>
      </c>
      <c r="G48" s="76">
        <v>0.11787072243346007</v>
      </c>
      <c r="H48" s="67">
        <v>1.0258064516129033</v>
      </c>
      <c r="I48" s="75">
        <v>224</v>
      </c>
      <c r="J48" s="77">
        <v>0.40178571428571419</v>
      </c>
      <c r="K48" s="74">
        <v>1875</v>
      </c>
      <c r="L48" s="66">
        <v>0.12173743669653292</v>
      </c>
      <c r="M48" s="75">
        <v>2257</v>
      </c>
      <c r="N48" s="76">
        <v>0.14273969137364026</v>
      </c>
      <c r="O48" s="67">
        <v>-0.16925121843154634</v>
      </c>
    </row>
    <row r="49" spans="2:15" ht="15" customHeight="1">
      <c r="B49" s="101"/>
      <c r="C49" s="64" t="s">
        <v>10</v>
      </c>
      <c r="D49" s="74">
        <v>248</v>
      </c>
      <c r="E49" s="66">
        <v>0.13739612188365652</v>
      </c>
      <c r="F49" s="75">
        <v>62</v>
      </c>
      <c r="G49" s="76">
        <v>4.714828897338403E-2</v>
      </c>
      <c r="H49" s="67">
        <v>3</v>
      </c>
      <c r="I49" s="75">
        <v>329</v>
      </c>
      <c r="J49" s="77">
        <v>-0.24620060790273557</v>
      </c>
      <c r="K49" s="74">
        <v>1729</v>
      </c>
      <c r="L49" s="66">
        <v>0.11225814829242955</v>
      </c>
      <c r="M49" s="75">
        <v>2464</v>
      </c>
      <c r="N49" s="76">
        <v>0.15583101441942829</v>
      </c>
      <c r="O49" s="67">
        <v>-0.29829545454545459</v>
      </c>
    </row>
    <row r="50" spans="2:15">
      <c r="B50" s="63"/>
      <c r="C50" s="64" t="s">
        <v>11</v>
      </c>
      <c r="D50" s="74">
        <v>61</v>
      </c>
      <c r="E50" s="66">
        <v>3.3795013850415515E-2</v>
      </c>
      <c r="F50" s="75">
        <v>64</v>
      </c>
      <c r="G50" s="76">
        <v>4.8669201520912544E-2</v>
      </c>
      <c r="H50" s="67">
        <v>-4.6875E-2</v>
      </c>
      <c r="I50" s="75">
        <v>122</v>
      </c>
      <c r="J50" s="77">
        <v>-0.5</v>
      </c>
      <c r="K50" s="74">
        <v>820</v>
      </c>
      <c r="L50" s="66">
        <v>5.3239838981950394E-2</v>
      </c>
      <c r="M50" s="75">
        <v>620</v>
      </c>
      <c r="N50" s="76">
        <v>3.9210726030862633E-2</v>
      </c>
      <c r="O50" s="67">
        <v>0.32258064516129026</v>
      </c>
    </row>
    <row r="51" spans="2:15">
      <c r="B51" s="63"/>
      <c r="C51" s="64" t="s">
        <v>12</v>
      </c>
      <c r="D51" s="74">
        <v>49</v>
      </c>
      <c r="E51" s="66">
        <v>2.7146814404432132E-2</v>
      </c>
      <c r="F51" s="75">
        <v>113</v>
      </c>
      <c r="G51" s="76">
        <v>8.593155893536121E-2</v>
      </c>
      <c r="H51" s="67">
        <v>-0.5663716814159292</v>
      </c>
      <c r="I51" s="75">
        <v>65</v>
      </c>
      <c r="J51" s="77">
        <v>-0.24615384615384617</v>
      </c>
      <c r="K51" s="74">
        <v>391</v>
      </c>
      <c r="L51" s="66">
        <v>2.5386313465783666E-2</v>
      </c>
      <c r="M51" s="75">
        <v>622</v>
      </c>
      <c r="N51" s="76">
        <v>3.9337212243865417E-2</v>
      </c>
      <c r="O51" s="67">
        <v>-0.37138263665594851</v>
      </c>
    </row>
    <row r="52" spans="2:15">
      <c r="B52" s="63"/>
      <c r="C52" s="64" t="s">
        <v>61</v>
      </c>
      <c r="D52" s="74">
        <v>37</v>
      </c>
      <c r="E52" s="66">
        <v>2.0498614958448753E-2</v>
      </c>
      <c r="F52" s="75">
        <v>14</v>
      </c>
      <c r="G52" s="76">
        <v>1.064638783269962E-2</v>
      </c>
      <c r="H52" s="67">
        <v>1.6428571428571428</v>
      </c>
      <c r="I52" s="75">
        <v>47</v>
      </c>
      <c r="J52" s="77">
        <v>-0.21276595744680848</v>
      </c>
      <c r="K52" s="74">
        <v>364</v>
      </c>
      <c r="L52" s="66">
        <v>2.3633294377353592E-2</v>
      </c>
      <c r="M52" s="75">
        <v>196</v>
      </c>
      <c r="N52" s="76">
        <v>1.2395648874272705E-2</v>
      </c>
      <c r="O52" s="67">
        <v>0.85714285714285721</v>
      </c>
    </row>
    <row r="53" spans="2:15">
      <c r="B53" s="118"/>
      <c r="C53" s="78" t="s">
        <v>29</v>
      </c>
      <c r="D53" s="79">
        <v>0</v>
      </c>
      <c r="E53" s="80">
        <v>0</v>
      </c>
      <c r="F53" s="79">
        <v>0</v>
      </c>
      <c r="G53" s="85">
        <v>0</v>
      </c>
      <c r="H53" s="81"/>
      <c r="I53" s="79">
        <v>1</v>
      </c>
      <c r="J53" s="86">
        <v>-1</v>
      </c>
      <c r="K53" s="79">
        <v>1</v>
      </c>
      <c r="L53" s="85">
        <v>6.4926632904817552E-5</v>
      </c>
      <c r="M53" s="79">
        <v>0</v>
      </c>
      <c r="N53" s="85">
        <v>0</v>
      </c>
      <c r="O53" s="82"/>
    </row>
    <row r="54" spans="2:15">
      <c r="B54" s="21" t="s">
        <v>37</v>
      </c>
      <c r="C54" s="83" t="s">
        <v>30</v>
      </c>
      <c r="D54" s="31">
        <v>1805</v>
      </c>
      <c r="E54" s="14">
        <v>1</v>
      </c>
      <c r="F54" s="31">
        <v>1315</v>
      </c>
      <c r="G54" s="14">
        <v>1</v>
      </c>
      <c r="H54" s="15">
        <v>0.37262357414448677</v>
      </c>
      <c r="I54" s="31">
        <v>1882</v>
      </c>
      <c r="J54" s="16">
        <v>-4.0913921360255068E-2</v>
      </c>
      <c r="K54" s="31">
        <v>15402</v>
      </c>
      <c r="L54" s="14">
        <v>1</v>
      </c>
      <c r="M54" s="31">
        <v>15812</v>
      </c>
      <c r="N54" s="16">
        <v>1</v>
      </c>
      <c r="O54" s="18">
        <v>-2.5929673665570419E-2</v>
      </c>
    </row>
    <row r="55" spans="2:15">
      <c r="B55" s="21" t="s">
        <v>50</v>
      </c>
      <c r="C55" s="83" t="s">
        <v>30</v>
      </c>
      <c r="D55" s="31">
        <v>1</v>
      </c>
      <c r="E55" s="14">
        <v>1</v>
      </c>
      <c r="F55" s="31">
        <v>0</v>
      </c>
      <c r="G55" s="14">
        <v>1</v>
      </c>
      <c r="H55" s="15"/>
      <c r="I55" s="31">
        <v>0</v>
      </c>
      <c r="J55" s="14"/>
      <c r="K55" s="31">
        <v>3</v>
      </c>
      <c r="L55" s="14">
        <v>1</v>
      </c>
      <c r="M55" s="31">
        <v>1</v>
      </c>
      <c r="N55" s="14">
        <v>1</v>
      </c>
      <c r="O55" s="18">
        <v>2</v>
      </c>
    </row>
    <row r="56" spans="2:15">
      <c r="B56" s="22"/>
      <c r="C56" s="87" t="s">
        <v>30</v>
      </c>
      <c r="D56" s="32">
        <v>1806</v>
      </c>
      <c r="E56" s="9">
        <v>1</v>
      </c>
      <c r="F56" s="32">
        <v>1315</v>
      </c>
      <c r="G56" s="9">
        <v>1</v>
      </c>
      <c r="H56" s="10">
        <v>0.37338403041825097</v>
      </c>
      <c r="I56" s="32">
        <v>1882</v>
      </c>
      <c r="J56" s="11">
        <v>-4.0382571732199835E-2</v>
      </c>
      <c r="K56" s="32">
        <v>15406</v>
      </c>
      <c r="L56" s="9">
        <v>1</v>
      </c>
      <c r="M56" s="32">
        <v>15813</v>
      </c>
      <c r="N56" s="9">
        <v>1</v>
      </c>
      <c r="O56" s="19">
        <v>-2.5738316574969944E-2</v>
      </c>
    </row>
    <row r="57" spans="2:15">
      <c r="B57" s="124" t="s">
        <v>64</v>
      </c>
      <c r="C57" s="126"/>
      <c r="D57" s="124"/>
      <c r="E57" s="124"/>
      <c r="F57" s="124"/>
      <c r="G57" s="124"/>
      <c r="H57" s="50"/>
      <c r="I57" s="50"/>
      <c r="J57" s="50"/>
      <c r="K57" s="50"/>
      <c r="L57" s="50"/>
      <c r="M57" s="50"/>
      <c r="N57" s="50"/>
      <c r="O57" s="50"/>
    </row>
    <row r="58" spans="2:15">
      <c r="B58" s="127" t="s">
        <v>65</v>
      </c>
      <c r="C58" s="124"/>
      <c r="D58" s="124"/>
      <c r="E58" s="124"/>
      <c r="F58" s="124"/>
      <c r="G58" s="124"/>
    </row>
    <row r="60" spans="2:15">
      <c r="B60" s="176" t="s">
        <v>48</v>
      </c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20"/>
    </row>
    <row r="61" spans="2:15">
      <c r="B61" s="184" t="s">
        <v>49</v>
      </c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8" t="s">
        <v>35</v>
      </c>
    </row>
    <row r="62" spans="2:15">
      <c r="B62" s="164" t="s">
        <v>21</v>
      </c>
      <c r="C62" s="164" t="s">
        <v>1</v>
      </c>
      <c r="D62" s="166" t="s">
        <v>86</v>
      </c>
      <c r="E62" s="167"/>
      <c r="F62" s="167"/>
      <c r="G62" s="167"/>
      <c r="H62" s="168"/>
      <c r="I62" s="167" t="s">
        <v>83</v>
      </c>
      <c r="J62" s="167"/>
      <c r="K62" s="166" t="s">
        <v>87</v>
      </c>
      <c r="L62" s="167"/>
      <c r="M62" s="167"/>
      <c r="N62" s="167"/>
      <c r="O62" s="168"/>
    </row>
    <row r="63" spans="2:15">
      <c r="B63" s="165"/>
      <c r="C63" s="165"/>
      <c r="D63" s="178" t="s">
        <v>88</v>
      </c>
      <c r="E63" s="179"/>
      <c r="F63" s="179"/>
      <c r="G63" s="179"/>
      <c r="H63" s="180"/>
      <c r="I63" s="179" t="s">
        <v>84</v>
      </c>
      <c r="J63" s="179"/>
      <c r="K63" s="178" t="s">
        <v>89</v>
      </c>
      <c r="L63" s="179"/>
      <c r="M63" s="179"/>
      <c r="N63" s="179"/>
      <c r="O63" s="180"/>
    </row>
    <row r="64" spans="2:15" ht="15" customHeight="1">
      <c r="B64" s="165"/>
      <c r="C64" s="165"/>
      <c r="D64" s="160">
        <v>2022</v>
      </c>
      <c r="E64" s="161"/>
      <c r="F64" s="169">
        <v>2021</v>
      </c>
      <c r="G64" s="169"/>
      <c r="H64" s="171" t="s">
        <v>22</v>
      </c>
      <c r="I64" s="173">
        <v>2022</v>
      </c>
      <c r="J64" s="160" t="s">
        <v>90</v>
      </c>
      <c r="K64" s="160">
        <v>2022</v>
      </c>
      <c r="L64" s="161"/>
      <c r="M64" s="169">
        <v>2021</v>
      </c>
      <c r="N64" s="161"/>
      <c r="O64" s="151" t="s">
        <v>22</v>
      </c>
    </row>
    <row r="65" spans="2:15">
      <c r="B65" s="152" t="s">
        <v>21</v>
      </c>
      <c r="C65" s="152" t="s">
        <v>24</v>
      </c>
      <c r="D65" s="162"/>
      <c r="E65" s="163"/>
      <c r="F65" s="170"/>
      <c r="G65" s="170"/>
      <c r="H65" s="172"/>
      <c r="I65" s="174"/>
      <c r="J65" s="175"/>
      <c r="K65" s="162"/>
      <c r="L65" s="163"/>
      <c r="M65" s="170"/>
      <c r="N65" s="163"/>
      <c r="O65" s="151"/>
    </row>
    <row r="66" spans="2:15" ht="15" customHeight="1">
      <c r="B66" s="152"/>
      <c r="C66" s="152"/>
      <c r="D66" s="143" t="s">
        <v>25</v>
      </c>
      <c r="E66" s="139" t="s">
        <v>2</v>
      </c>
      <c r="F66" s="142" t="s">
        <v>25</v>
      </c>
      <c r="G66" s="47" t="s">
        <v>2</v>
      </c>
      <c r="H66" s="154" t="s">
        <v>26</v>
      </c>
      <c r="I66" s="48" t="s">
        <v>25</v>
      </c>
      <c r="J66" s="156" t="s">
        <v>91</v>
      </c>
      <c r="K66" s="143" t="s">
        <v>25</v>
      </c>
      <c r="L66" s="46" t="s">
        <v>2</v>
      </c>
      <c r="M66" s="142" t="s">
        <v>25</v>
      </c>
      <c r="N66" s="46" t="s">
        <v>2</v>
      </c>
      <c r="O66" s="158" t="s">
        <v>26</v>
      </c>
    </row>
    <row r="67" spans="2:15" ht="26.4">
      <c r="B67" s="153"/>
      <c r="C67" s="153"/>
      <c r="D67" s="140" t="s">
        <v>27</v>
      </c>
      <c r="E67" s="141" t="s">
        <v>28</v>
      </c>
      <c r="F67" s="44" t="s">
        <v>27</v>
      </c>
      <c r="G67" s="45" t="s">
        <v>28</v>
      </c>
      <c r="H67" s="155"/>
      <c r="I67" s="49" t="s">
        <v>27</v>
      </c>
      <c r="J67" s="157"/>
      <c r="K67" s="140" t="s">
        <v>27</v>
      </c>
      <c r="L67" s="141" t="s">
        <v>28</v>
      </c>
      <c r="M67" s="44" t="s">
        <v>27</v>
      </c>
      <c r="N67" s="141" t="s">
        <v>28</v>
      </c>
      <c r="O67" s="159"/>
    </row>
    <row r="68" spans="2:15">
      <c r="B68" s="63"/>
      <c r="C68" s="56" t="s">
        <v>12</v>
      </c>
      <c r="D68" s="72">
        <v>131</v>
      </c>
      <c r="E68" s="58">
        <v>0.17678812415654521</v>
      </c>
      <c r="F68" s="73">
        <v>103</v>
      </c>
      <c r="G68" s="59">
        <v>0.18197879858657243</v>
      </c>
      <c r="H68" s="60">
        <v>0.27184466019417486</v>
      </c>
      <c r="I68" s="72">
        <v>115</v>
      </c>
      <c r="J68" s="62">
        <v>0.13913043478260878</v>
      </c>
      <c r="K68" s="72">
        <v>1004</v>
      </c>
      <c r="L68" s="58">
        <v>0.18914845516201959</v>
      </c>
      <c r="M68" s="73">
        <v>751</v>
      </c>
      <c r="N68" s="59">
        <v>0.15797223390828777</v>
      </c>
      <c r="O68" s="60">
        <v>0.33688415446071907</v>
      </c>
    </row>
    <row r="69" spans="2:15">
      <c r="B69" s="63"/>
      <c r="C69" s="64" t="s">
        <v>9</v>
      </c>
      <c r="D69" s="74">
        <v>141</v>
      </c>
      <c r="E69" s="66">
        <v>0.19028340080971659</v>
      </c>
      <c r="F69" s="75">
        <v>93</v>
      </c>
      <c r="G69" s="76">
        <v>0.16431095406360424</v>
      </c>
      <c r="H69" s="67">
        <v>0.5161290322580645</v>
      </c>
      <c r="I69" s="74">
        <v>140</v>
      </c>
      <c r="J69" s="77">
        <v>7.1428571428571175E-3</v>
      </c>
      <c r="K69" s="74">
        <v>920</v>
      </c>
      <c r="L69" s="66">
        <v>0.17332328560663149</v>
      </c>
      <c r="M69" s="75">
        <v>870</v>
      </c>
      <c r="N69" s="76">
        <v>0.18300378628523348</v>
      </c>
      <c r="O69" s="67">
        <v>5.7471264367816133E-2</v>
      </c>
    </row>
    <row r="70" spans="2:15">
      <c r="B70" s="63"/>
      <c r="C70" s="64" t="s">
        <v>4</v>
      </c>
      <c r="D70" s="74">
        <v>77</v>
      </c>
      <c r="E70" s="66">
        <v>0.1039136302294197</v>
      </c>
      <c r="F70" s="75">
        <v>105</v>
      </c>
      <c r="G70" s="76">
        <v>0.18551236749116609</v>
      </c>
      <c r="H70" s="67">
        <v>-0.26666666666666672</v>
      </c>
      <c r="I70" s="75">
        <v>75</v>
      </c>
      <c r="J70" s="77">
        <v>2.6666666666666616E-2</v>
      </c>
      <c r="K70" s="74">
        <v>869</v>
      </c>
      <c r="L70" s="66">
        <v>0.16371514694800302</v>
      </c>
      <c r="M70" s="75">
        <v>923</v>
      </c>
      <c r="N70" s="76">
        <v>0.19415229280605806</v>
      </c>
      <c r="O70" s="67">
        <v>-5.8504875406283907E-2</v>
      </c>
    </row>
    <row r="71" spans="2:15">
      <c r="B71" s="63"/>
      <c r="C71" s="64" t="s">
        <v>8</v>
      </c>
      <c r="D71" s="74">
        <v>153</v>
      </c>
      <c r="E71" s="66">
        <v>0.20647773279352227</v>
      </c>
      <c r="F71" s="75">
        <v>86</v>
      </c>
      <c r="G71" s="76">
        <v>0.1519434628975265</v>
      </c>
      <c r="H71" s="67">
        <v>0.77906976744186052</v>
      </c>
      <c r="I71" s="75">
        <v>124</v>
      </c>
      <c r="J71" s="77">
        <v>0.2338709677419355</v>
      </c>
      <c r="K71" s="74">
        <v>821</v>
      </c>
      <c r="L71" s="66">
        <v>0.15467219291635267</v>
      </c>
      <c r="M71" s="75">
        <v>510</v>
      </c>
      <c r="N71" s="76">
        <v>0.1072780816154817</v>
      </c>
      <c r="O71" s="67">
        <v>0.6098039215686275</v>
      </c>
    </row>
    <row r="72" spans="2:15">
      <c r="B72" s="101"/>
      <c r="C72" s="64" t="s">
        <v>10</v>
      </c>
      <c r="D72" s="74">
        <v>93</v>
      </c>
      <c r="E72" s="66">
        <v>0.12550607287449392</v>
      </c>
      <c r="F72" s="75">
        <v>59</v>
      </c>
      <c r="G72" s="76">
        <v>0.10424028268551237</v>
      </c>
      <c r="H72" s="67">
        <v>0.57627118644067798</v>
      </c>
      <c r="I72" s="75">
        <v>95</v>
      </c>
      <c r="J72" s="77">
        <v>-2.1052631578947323E-2</v>
      </c>
      <c r="K72" s="74">
        <v>615</v>
      </c>
      <c r="L72" s="66">
        <v>0.11586284853051997</v>
      </c>
      <c r="M72" s="75">
        <v>638</v>
      </c>
      <c r="N72" s="76">
        <v>0.13420277660917124</v>
      </c>
      <c r="O72" s="67">
        <v>-3.6050156739811934E-2</v>
      </c>
    </row>
    <row r="73" spans="2:15">
      <c r="B73" s="63"/>
      <c r="C73" s="64" t="s">
        <v>3</v>
      </c>
      <c r="D73" s="74">
        <v>49</v>
      </c>
      <c r="E73" s="66">
        <v>6.6126855600539811E-2</v>
      </c>
      <c r="F73" s="75">
        <v>51</v>
      </c>
      <c r="G73" s="76">
        <v>9.0106007067137811E-2</v>
      </c>
      <c r="H73" s="67">
        <v>-3.9215686274509776E-2</v>
      </c>
      <c r="I73" s="75">
        <v>73</v>
      </c>
      <c r="J73" s="77">
        <v>-0.32876712328767121</v>
      </c>
      <c r="K73" s="74">
        <v>515</v>
      </c>
      <c r="L73" s="66">
        <v>9.7023360964581765E-2</v>
      </c>
      <c r="M73" s="75">
        <v>643</v>
      </c>
      <c r="N73" s="76">
        <v>0.13525452250736222</v>
      </c>
      <c r="O73" s="67">
        <v>-0.19906687402799383</v>
      </c>
    </row>
    <row r="74" spans="2:15">
      <c r="B74" s="63"/>
      <c r="C74" s="64" t="s">
        <v>11</v>
      </c>
      <c r="D74" s="74">
        <v>62</v>
      </c>
      <c r="E74" s="66">
        <v>8.3670715249662617E-2</v>
      </c>
      <c r="F74" s="75">
        <v>42</v>
      </c>
      <c r="G74" s="76">
        <v>7.4204946996466431E-2</v>
      </c>
      <c r="H74" s="67">
        <v>0.47619047619047628</v>
      </c>
      <c r="I74" s="75">
        <v>30</v>
      </c>
      <c r="J74" s="77">
        <v>1.0666666666666669</v>
      </c>
      <c r="K74" s="74">
        <v>362</v>
      </c>
      <c r="L74" s="66">
        <v>6.8198944988696303E-2</v>
      </c>
      <c r="M74" s="75">
        <v>237</v>
      </c>
      <c r="N74" s="76">
        <v>4.9852755574253262E-2</v>
      </c>
      <c r="O74" s="67">
        <v>0.52742616033755274</v>
      </c>
    </row>
    <row r="75" spans="2:15">
      <c r="B75" s="118"/>
      <c r="C75" s="78" t="s">
        <v>29</v>
      </c>
      <c r="D75" s="89">
        <f>+D76-SUM(D68:D74)</f>
        <v>35</v>
      </c>
      <c r="E75" s="130">
        <f>+E76-SUM(E68:E74)</f>
        <v>4.7233468286099978E-2</v>
      </c>
      <c r="F75" s="89">
        <f>+F76-SUM(F68:F74)</f>
        <v>27</v>
      </c>
      <c r="G75" s="130">
        <f>+G76-SUM(G68:G74)</f>
        <v>4.7703180212014251E-2</v>
      </c>
      <c r="H75" s="81">
        <f>+D75/F75-1</f>
        <v>0.29629629629629628</v>
      </c>
      <c r="I75" s="89">
        <f>+I76-SUM(I68:I74)</f>
        <v>23</v>
      </c>
      <c r="J75" s="80">
        <f>+D75/I75-1</f>
        <v>0.52173913043478271</v>
      </c>
      <c r="K75" s="89">
        <f>+K76-SUM(K68:K74)</f>
        <v>202</v>
      </c>
      <c r="L75" s="130">
        <f>+L76-SUM(L68:L74)</f>
        <v>3.8055764883195176E-2</v>
      </c>
      <c r="M75" s="89">
        <f>+M76-SUM(M68:M74)</f>
        <v>182</v>
      </c>
      <c r="N75" s="130">
        <f>+N76-SUM(N68:N74)</f>
        <v>3.8283550694152235E-2</v>
      </c>
      <c r="O75" s="81">
        <f>+K75/M75-1</f>
        <v>0.10989010989010994</v>
      </c>
    </row>
    <row r="76" spans="2:15">
      <c r="B76" s="22"/>
      <c r="C76" s="87" t="s">
        <v>30</v>
      </c>
      <c r="D76" s="32">
        <v>741</v>
      </c>
      <c r="E76" s="9">
        <v>1</v>
      </c>
      <c r="F76" s="32">
        <v>566</v>
      </c>
      <c r="G76" s="9">
        <v>1</v>
      </c>
      <c r="H76" s="10">
        <v>0.30918727915194344</v>
      </c>
      <c r="I76" s="32">
        <v>675</v>
      </c>
      <c r="J76" s="11">
        <v>9.7777777777777741E-2</v>
      </c>
      <c r="K76" s="32">
        <v>5308</v>
      </c>
      <c r="L76" s="9">
        <v>1</v>
      </c>
      <c r="M76" s="32">
        <v>4754</v>
      </c>
      <c r="N76" s="9">
        <v>1</v>
      </c>
      <c r="O76" s="19">
        <v>0.11653344551956257</v>
      </c>
    </row>
    <row r="77" spans="2:15">
      <c r="B77" s="29" t="s">
        <v>42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H15:H17 O15:O17 H24:H26 J24:J26 O24:O26">
    <cfRule type="cellIs" dxfId="93" priority="50" operator="lessThan">
      <formula>0</formula>
    </cfRule>
  </conditionalFormatting>
  <conditionalFormatting sqref="H11:H14 J11:J14 O11:O14">
    <cfRule type="cellIs" dxfId="92" priority="49" operator="lessThan">
      <formula>0</formula>
    </cfRule>
  </conditionalFormatting>
  <conditionalFormatting sqref="J15:J16">
    <cfRule type="cellIs" dxfId="91" priority="48" operator="lessThan">
      <formula>0</formula>
    </cfRule>
  </conditionalFormatting>
  <conditionalFormatting sqref="H10 J10 O10">
    <cfRule type="cellIs" dxfId="90" priority="47" operator="lessThan">
      <formula>0</formula>
    </cfRule>
  </conditionalFormatting>
  <conditionalFormatting sqref="D19:O26 D10:O16">
    <cfRule type="cellIs" dxfId="89" priority="46" operator="equal">
      <formula>0</formula>
    </cfRule>
  </conditionalFormatting>
  <conditionalFormatting sqref="H17 O17">
    <cfRule type="cellIs" dxfId="88" priority="45" operator="lessThan">
      <formula>0</formula>
    </cfRule>
  </conditionalFormatting>
  <conditionalFormatting sqref="H19:H23 J19:J23 O19:O23">
    <cfRule type="cellIs" dxfId="87" priority="44" operator="lessThan">
      <formula>0</formula>
    </cfRule>
  </conditionalFormatting>
  <conditionalFormatting sqref="H18 J18 O18">
    <cfRule type="cellIs" dxfId="86" priority="43" operator="lessThan">
      <formula>0</formula>
    </cfRule>
  </conditionalFormatting>
  <conditionalFormatting sqref="H18 O18">
    <cfRule type="cellIs" dxfId="85" priority="42" operator="lessThan">
      <formula>0</formula>
    </cfRule>
  </conditionalFormatting>
  <conditionalFormatting sqref="H28 J28 O28">
    <cfRule type="cellIs" dxfId="84" priority="40" operator="lessThan">
      <formula>0</formula>
    </cfRule>
  </conditionalFormatting>
  <conditionalFormatting sqref="H28 O28">
    <cfRule type="cellIs" dxfId="83" priority="39" operator="lessThan">
      <formula>0</formula>
    </cfRule>
  </conditionalFormatting>
  <conditionalFormatting sqref="H29 O29">
    <cfRule type="cellIs" dxfId="82" priority="38" operator="lessThan">
      <formula>0</formula>
    </cfRule>
  </conditionalFormatting>
  <conditionalFormatting sqref="H29 O29 J29">
    <cfRule type="cellIs" dxfId="81" priority="37" operator="lessThan">
      <formula>0</formula>
    </cfRule>
  </conditionalFormatting>
  <conditionalFormatting sqref="H30 O30">
    <cfRule type="cellIs" dxfId="80" priority="36" operator="lessThan">
      <formula>0</formula>
    </cfRule>
  </conditionalFormatting>
  <conditionalFormatting sqref="H30 O30 J30">
    <cfRule type="cellIs" dxfId="79" priority="35" operator="lessThan">
      <formula>0</formula>
    </cfRule>
  </conditionalFormatting>
  <conditionalFormatting sqref="H50:H52 J50:J52 O50:O52">
    <cfRule type="cellIs" dxfId="78" priority="32" operator="lessThan">
      <formula>0</formula>
    </cfRule>
  </conditionalFormatting>
  <conditionalFormatting sqref="H45:H49 J45:J49 O45:O49">
    <cfRule type="cellIs" dxfId="77" priority="33" operator="lessThan">
      <formula>0</formula>
    </cfRule>
  </conditionalFormatting>
  <conditionalFormatting sqref="H53 J53 O53">
    <cfRule type="cellIs" dxfId="76" priority="30" operator="lessThan">
      <formula>0</formula>
    </cfRule>
  </conditionalFormatting>
  <conditionalFormatting sqref="H53 O53">
    <cfRule type="cellIs" dxfId="75" priority="31" operator="lessThan">
      <formula>0</formula>
    </cfRule>
  </conditionalFormatting>
  <conditionalFormatting sqref="H56 O56">
    <cfRule type="cellIs" dxfId="74" priority="29" operator="lessThan">
      <formula>0</formula>
    </cfRule>
  </conditionalFormatting>
  <conditionalFormatting sqref="H56 O56 J56">
    <cfRule type="cellIs" dxfId="73" priority="28" operator="lessThan">
      <formula>0</formula>
    </cfRule>
  </conditionalFormatting>
  <conditionalFormatting sqref="H54 J54 O54">
    <cfRule type="cellIs" dxfId="72" priority="27" operator="lessThan">
      <formula>0</formula>
    </cfRule>
  </conditionalFormatting>
  <conditionalFormatting sqref="H54 O54">
    <cfRule type="cellIs" dxfId="71" priority="26" operator="lessThan">
      <formula>0</formula>
    </cfRule>
  </conditionalFormatting>
  <conditionalFormatting sqref="H55 O55">
    <cfRule type="cellIs" dxfId="70" priority="25" operator="lessThan">
      <formula>0</formula>
    </cfRule>
  </conditionalFormatting>
  <conditionalFormatting sqref="H55 O55 J55">
    <cfRule type="cellIs" dxfId="69" priority="24" operator="lessThan">
      <formula>0</formula>
    </cfRule>
  </conditionalFormatting>
  <conditionalFormatting sqref="H75 O75">
    <cfRule type="cellIs" dxfId="68" priority="23" operator="lessThan">
      <formula>0</formula>
    </cfRule>
  </conditionalFormatting>
  <conditionalFormatting sqref="H68:H72 J68:J72 O68:O72">
    <cfRule type="cellIs" dxfId="67" priority="22" operator="lessThan">
      <formula>0</formula>
    </cfRule>
  </conditionalFormatting>
  <conditionalFormatting sqref="H75 O75">
    <cfRule type="cellIs" dxfId="66" priority="51" operator="lessThan">
      <formula>0</formula>
    </cfRule>
  </conditionalFormatting>
  <conditionalFormatting sqref="J73:J74 O73:O74 H73:H74">
    <cfRule type="cellIs" dxfId="65" priority="20" operator="lessThan">
      <formula>0</formula>
    </cfRule>
  </conditionalFormatting>
  <conditionalFormatting sqref="D68:O74">
    <cfRule type="cellIs" dxfId="64" priority="19" operator="equal">
      <formula>0</formula>
    </cfRule>
  </conditionalFormatting>
  <conditionalFormatting sqref="H76 O76">
    <cfRule type="cellIs" dxfId="63" priority="18" operator="lessThan">
      <formula>0</formula>
    </cfRule>
  </conditionalFormatting>
  <conditionalFormatting sqref="H76 O76 J76">
    <cfRule type="cellIs" dxfId="62" priority="17" operator="lessThan">
      <formula>0</formula>
    </cfRule>
  </conditionalFormatting>
  <conditionalFormatting sqref="H27">
    <cfRule type="cellIs" dxfId="61" priority="15" operator="lessThan">
      <formula>0</formula>
    </cfRule>
  </conditionalFormatting>
  <conditionalFormatting sqref="H27">
    <cfRule type="cellIs" dxfId="60" priority="16" operator="lessThan">
      <formula>0</formula>
    </cfRule>
  </conditionalFormatting>
  <conditionalFormatting sqref="O27">
    <cfRule type="cellIs" dxfId="59" priority="13" operator="lessThan">
      <formula>0</formula>
    </cfRule>
  </conditionalFormatting>
  <conditionalFormatting sqref="O27">
    <cfRule type="cellIs" dxfId="58" priority="14" operator="lessThan">
      <formula>0</formula>
    </cfRule>
  </conditionalFormatting>
  <conditionalFormatting sqref="H43 J43 O43">
    <cfRule type="cellIs" dxfId="57" priority="2" operator="lessThan">
      <formula>0</formula>
    </cfRule>
  </conditionalFormatting>
  <conditionalFormatting sqref="H44 O44 J44">
    <cfRule type="cellIs" dxfId="5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B1" sqref="B1"/>
    </sheetView>
  </sheetViews>
  <sheetFormatPr defaultRowHeight="14.4"/>
  <cols>
    <col min="1" max="1" width="1.109375" customWidth="1"/>
    <col min="2" max="2" width="9.109375" customWidth="1"/>
    <col min="3" max="3" width="18.44140625" customWidth="1"/>
    <col min="4" max="9" width="9" customWidth="1"/>
    <col min="10" max="10" width="11" customWidth="1"/>
    <col min="11" max="14" width="9" customWidth="1"/>
    <col min="15" max="15" width="11.44140625" customWidth="1"/>
  </cols>
  <sheetData>
    <row r="1" spans="2:15">
      <c r="B1" t="s">
        <v>7</v>
      </c>
      <c r="E1" s="33"/>
      <c r="O1" s="133">
        <v>44809</v>
      </c>
    </row>
    <row r="2" spans="2:15">
      <c r="B2" s="185" t="s">
        <v>34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3"/>
    </row>
    <row r="3" spans="2:15">
      <c r="B3" s="187" t="s">
        <v>33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30" t="s">
        <v>31</v>
      </c>
    </row>
    <row r="4" spans="2:15" ht="15" customHeight="1">
      <c r="B4" s="186" t="s">
        <v>0</v>
      </c>
      <c r="C4" s="164" t="s">
        <v>1</v>
      </c>
      <c r="D4" s="166" t="s">
        <v>86</v>
      </c>
      <c r="E4" s="167"/>
      <c r="F4" s="167"/>
      <c r="G4" s="167"/>
      <c r="H4" s="168"/>
      <c r="I4" s="167" t="s">
        <v>83</v>
      </c>
      <c r="J4" s="167"/>
      <c r="K4" s="166" t="s">
        <v>87</v>
      </c>
      <c r="L4" s="167"/>
      <c r="M4" s="167"/>
      <c r="N4" s="167"/>
      <c r="O4" s="168"/>
    </row>
    <row r="5" spans="2:15">
      <c r="B5" s="181"/>
      <c r="C5" s="165"/>
      <c r="D5" s="178" t="s">
        <v>88</v>
      </c>
      <c r="E5" s="179"/>
      <c r="F5" s="179"/>
      <c r="G5" s="179"/>
      <c r="H5" s="180"/>
      <c r="I5" s="179" t="s">
        <v>84</v>
      </c>
      <c r="J5" s="179"/>
      <c r="K5" s="178" t="s">
        <v>89</v>
      </c>
      <c r="L5" s="179"/>
      <c r="M5" s="179"/>
      <c r="N5" s="179"/>
      <c r="O5" s="180"/>
    </row>
    <row r="6" spans="2:15" ht="19.5" customHeight="1">
      <c r="B6" s="181"/>
      <c r="C6" s="181"/>
      <c r="D6" s="160">
        <v>2022</v>
      </c>
      <c r="E6" s="161"/>
      <c r="F6" s="169">
        <v>2021</v>
      </c>
      <c r="G6" s="169"/>
      <c r="H6" s="171" t="s">
        <v>22</v>
      </c>
      <c r="I6" s="173">
        <v>2022</v>
      </c>
      <c r="J6" s="160" t="s">
        <v>90</v>
      </c>
      <c r="K6" s="160">
        <v>2022</v>
      </c>
      <c r="L6" s="161"/>
      <c r="M6" s="169">
        <v>2021</v>
      </c>
      <c r="N6" s="161"/>
      <c r="O6" s="151" t="s">
        <v>22</v>
      </c>
    </row>
    <row r="7" spans="2:15" ht="19.5" customHeight="1">
      <c r="B7" s="182" t="s">
        <v>23</v>
      </c>
      <c r="C7" s="182" t="s">
        <v>24</v>
      </c>
      <c r="D7" s="162"/>
      <c r="E7" s="163"/>
      <c r="F7" s="170"/>
      <c r="G7" s="170"/>
      <c r="H7" s="172"/>
      <c r="I7" s="174"/>
      <c r="J7" s="175"/>
      <c r="K7" s="162"/>
      <c r="L7" s="163"/>
      <c r="M7" s="170"/>
      <c r="N7" s="163"/>
      <c r="O7" s="151"/>
    </row>
    <row r="8" spans="2:15" ht="15" customHeight="1">
      <c r="B8" s="182"/>
      <c r="C8" s="182"/>
      <c r="D8" s="143" t="s">
        <v>25</v>
      </c>
      <c r="E8" s="139" t="s">
        <v>2</v>
      </c>
      <c r="F8" s="142" t="s">
        <v>25</v>
      </c>
      <c r="G8" s="47" t="s">
        <v>2</v>
      </c>
      <c r="H8" s="154" t="s">
        <v>26</v>
      </c>
      <c r="I8" s="48" t="s">
        <v>25</v>
      </c>
      <c r="J8" s="156" t="s">
        <v>91</v>
      </c>
      <c r="K8" s="143" t="s">
        <v>25</v>
      </c>
      <c r="L8" s="46" t="s">
        <v>2</v>
      </c>
      <c r="M8" s="142" t="s">
        <v>25</v>
      </c>
      <c r="N8" s="46" t="s">
        <v>2</v>
      </c>
      <c r="O8" s="158" t="s">
        <v>26</v>
      </c>
    </row>
    <row r="9" spans="2:15" ht="15" customHeight="1">
      <c r="B9" s="183"/>
      <c r="C9" s="183"/>
      <c r="D9" s="140" t="s">
        <v>27</v>
      </c>
      <c r="E9" s="141" t="s">
        <v>28</v>
      </c>
      <c r="F9" s="44" t="s">
        <v>27</v>
      </c>
      <c r="G9" s="45" t="s">
        <v>28</v>
      </c>
      <c r="H9" s="155"/>
      <c r="I9" s="49" t="s">
        <v>27</v>
      </c>
      <c r="J9" s="157"/>
      <c r="K9" s="140" t="s">
        <v>27</v>
      </c>
      <c r="L9" s="141" t="s">
        <v>28</v>
      </c>
      <c r="M9" s="44" t="s">
        <v>27</v>
      </c>
      <c r="N9" s="141" t="s">
        <v>28</v>
      </c>
      <c r="O9" s="159"/>
    </row>
    <row r="10" spans="2:15">
      <c r="B10" s="55">
        <v>1</v>
      </c>
      <c r="C10" s="56" t="s">
        <v>9</v>
      </c>
      <c r="D10" s="57">
        <v>36</v>
      </c>
      <c r="E10" s="99">
        <v>0.5</v>
      </c>
      <c r="F10" s="57">
        <v>65</v>
      </c>
      <c r="G10" s="62">
        <v>0.45454545454545453</v>
      </c>
      <c r="H10" s="60">
        <v>-0.44615384615384612</v>
      </c>
      <c r="I10" s="61">
        <v>23</v>
      </c>
      <c r="J10" s="62">
        <v>0.56521739130434789</v>
      </c>
      <c r="K10" s="57">
        <v>246</v>
      </c>
      <c r="L10" s="99">
        <v>0.32496697490092469</v>
      </c>
      <c r="M10" s="57">
        <v>379</v>
      </c>
      <c r="N10" s="62">
        <v>0.39602925809822359</v>
      </c>
      <c r="O10" s="60">
        <v>-0.35092348284960417</v>
      </c>
    </row>
    <row r="11" spans="2:15">
      <c r="B11" s="63">
        <v>2</v>
      </c>
      <c r="C11" s="64" t="s">
        <v>45</v>
      </c>
      <c r="D11" s="65">
        <v>12</v>
      </c>
      <c r="E11" s="104">
        <v>0.16666666666666666</v>
      </c>
      <c r="F11" s="65">
        <v>23</v>
      </c>
      <c r="G11" s="77">
        <v>0.16083916083916083</v>
      </c>
      <c r="H11" s="67">
        <v>-0.47826086956521741</v>
      </c>
      <c r="I11" s="68">
        <v>12</v>
      </c>
      <c r="J11" s="77">
        <v>0</v>
      </c>
      <c r="K11" s="65">
        <v>193</v>
      </c>
      <c r="L11" s="104">
        <v>0.25495376486129456</v>
      </c>
      <c r="M11" s="65">
        <v>216</v>
      </c>
      <c r="N11" s="77">
        <v>0.22570532915360503</v>
      </c>
      <c r="O11" s="67">
        <v>-0.10648148148148151</v>
      </c>
    </row>
    <row r="12" spans="2:15">
      <c r="B12" s="63">
        <v>3</v>
      </c>
      <c r="C12" s="64" t="s">
        <v>4</v>
      </c>
      <c r="D12" s="65">
        <v>8</v>
      </c>
      <c r="E12" s="104">
        <v>0.1111111111111111</v>
      </c>
      <c r="F12" s="65">
        <v>16</v>
      </c>
      <c r="G12" s="77">
        <v>0.11188811188811189</v>
      </c>
      <c r="H12" s="67">
        <v>-0.5</v>
      </c>
      <c r="I12" s="68">
        <v>6</v>
      </c>
      <c r="J12" s="77">
        <v>0.33333333333333326</v>
      </c>
      <c r="K12" s="65">
        <v>148</v>
      </c>
      <c r="L12" s="104">
        <v>0.19550858652575959</v>
      </c>
      <c r="M12" s="65">
        <v>58</v>
      </c>
      <c r="N12" s="77">
        <v>6.0606060606060608E-2</v>
      </c>
      <c r="O12" s="67">
        <v>1.5517241379310347</v>
      </c>
    </row>
    <row r="13" spans="2:15">
      <c r="B13" s="63">
        <v>4</v>
      </c>
      <c r="C13" s="64" t="s">
        <v>12</v>
      </c>
      <c r="D13" s="65">
        <v>4</v>
      </c>
      <c r="E13" s="104">
        <v>5.5555555555555552E-2</v>
      </c>
      <c r="F13" s="65">
        <v>17</v>
      </c>
      <c r="G13" s="77">
        <v>0.11888111888111888</v>
      </c>
      <c r="H13" s="67">
        <v>-0.76470588235294112</v>
      </c>
      <c r="I13" s="68">
        <v>7</v>
      </c>
      <c r="J13" s="77">
        <v>-0.4285714285714286</v>
      </c>
      <c r="K13" s="65">
        <v>35</v>
      </c>
      <c r="L13" s="104">
        <v>4.6235138705416116E-2</v>
      </c>
      <c r="M13" s="65">
        <v>76</v>
      </c>
      <c r="N13" s="77">
        <v>7.9414838035527693E-2</v>
      </c>
      <c r="O13" s="67">
        <v>-0.53947368421052633</v>
      </c>
    </row>
    <row r="14" spans="2:15">
      <c r="B14" s="88">
        <v>5</v>
      </c>
      <c r="C14" s="78" t="s">
        <v>8</v>
      </c>
      <c r="D14" s="89">
        <v>0</v>
      </c>
      <c r="E14" s="108">
        <v>0</v>
      </c>
      <c r="F14" s="89">
        <v>0</v>
      </c>
      <c r="G14" s="94">
        <v>0</v>
      </c>
      <c r="H14" s="92"/>
      <c r="I14" s="93">
        <v>0</v>
      </c>
      <c r="J14" s="94"/>
      <c r="K14" s="89">
        <v>31</v>
      </c>
      <c r="L14" s="108">
        <v>4.0951122853368563E-2</v>
      </c>
      <c r="M14" s="89">
        <v>0</v>
      </c>
      <c r="N14" s="94">
        <v>0</v>
      </c>
      <c r="O14" s="92"/>
    </row>
    <row r="15" spans="2:15">
      <c r="B15" s="149" t="s">
        <v>47</v>
      </c>
      <c r="C15" s="150"/>
      <c r="D15" s="24">
        <f>SUM(D10:D14)</f>
        <v>60</v>
      </c>
      <c r="E15" s="26">
        <f>D15/D17</f>
        <v>0.83333333333333337</v>
      </c>
      <c r="F15" s="24">
        <f>SUM(F10:F14)</f>
        <v>121</v>
      </c>
      <c r="G15" s="26">
        <f>F15/F17</f>
        <v>0.84615384615384615</v>
      </c>
      <c r="H15" s="27">
        <f>D15/F15-1</f>
        <v>-0.50413223140495866</v>
      </c>
      <c r="I15" s="24">
        <f>SUM(I10:I14)</f>
        <v>48</v>
      </c>
      <c r="J15" s="25">
        <f>D15/I15-1</f>
        <v>0.25</v>
      </c>
      <c r="K15" s="24">
        <f>SUM(K10:K14)</f>
        <v>653</v>
      </c>
      <c r="L15" s="26">
        <f>K15/K17</f>
        <v>0.86261558784676351</v>
      </c>
      <c r="M15" s="24">
        <f>SUM(M10:M14)</f>
        <v>729</v>
      </c>
      <c r="N15" s="26">
        <f>M15/M17</f>
        <v>0.76175548589341691</v>
      </c>
      <c r="O15" s="27">
        <f>K15/M15-1</f>
        <v>-0.10425240054869689</v>
      </c>
    </row>
    <row r="16" spans="2:15">
      <c r="B16" s="149" t="s">
        <v>29</v>
      </c>
      <c r="C16" s="150"/>
      <c r="D16" s="40">
        <f>D17-D15</f>
        <v>12</v>
      </c>
      <c r="E16" s="138">
        <f t="shared" ref="E16:N16" si="0">E17-E15</f>
        <v>0.16666666666666663</v>
      </c>
      <c r="F16" s="40">
        <f t="shared" si="0"/>
        <v>22</v>
      </c>
      <c r="G16" s="138">
        <f t="shared" si="0"/>
        <v>0.15384615384615385</v>
      </c>
      <c r="H16" s="27">
        <f>D16/F16-1</f>
        <v>-0.45454545454545459</v>
      </c>
      <c r="I16" s="89">
        <f t="shared" si="0"/>
        <v>32</v>
      </c>
      <c r="J16" s="25">
        <f>D16/I16-1</f>
        <v>-0.625</v>
      </c>
      <c r="K16" s="40">
        <f t="shared" si="0"/>
        <v>104</v>
      </c>
      <c r="L16" s="138">
        <f t="shared" si="0"/>
        <v>0.13738441215323649</v>
      </c>
      <c r="M16" s="40">
        <f t="shared" si="0"/>
        <v>228</v>
      </c>
      <c r="N16" s="138">
        <f t="shared" si="0"/>
        <v>0.23824451410658332</v>
      </c>
      <c r="O16" s="27">
        <f>K16/M16-1</f>
        <v>-0.54385964912280704</v>
      </c>
    </row>
    <row r="17" spans="2:15">
      <c r="B17" s="147" t="s">
        <v>30</v>
      </c>
      <c r="C17" s="148"/>
      <c r="D17" s="41">
        <v>72</v>
      </c>
      <c r="E17" s="70">
        <v>1</v>
      </c>
      <c r="F17" s="41">
        <v>143</v>
      </c>
      <c r="G17" s="71">
        <v>1</v>
      </c>
      <c r="H17" s="38">
        <v>-0.49650349650349646</v>
      </c>
      <c r="I17" s="42">
        <v>80</v>
      </c>
      <c r="J17" s="132">
        <v>-9.9999999999999978E-2</v>
      </c>
      <c r="K17" s="41">
        <v>757</v>
      </c>
      <c r="L17" s="70">
        <v>1</v>
      </c>
      <c r="M17" s="41">
        <v>957</v>
      </c>
      <c r="N17" s="71">
        <v>1.0000000000000002</v>
      </c>
      <c r="O17" s="38">
        <v>-0.20898641588296762</v>
      </c>
    </row>
    <row r="18" spans="2:15">
      <c r="B18" t="s">
        <v>66</v>
      </c>
    </row>
    <row r="19" spans="2:15">
      <c r="B19" s="28" t="s">
        <v>44</v>
      </c>
    </row>
    <row r="20" spans="2:15">
      <c r="B20" s="29" t="s">
        <v>79</v>
      </c>
    </row>
    <row r="21" spans="2:15">
      <c r="B21" s="127" t="s">
        <v>67</v>
      </c>
      <c r="C21" s="124"/>
      <c r="D21" s="124"/>
      <c r="E21" s="124"/>
      <c r="F21" s="124"/>
      <c r="G21" s="124"/>
    </row>
    <row r="22" spans="2:15">
      <c r="B22" s="12" t="s">
        <v>43</v>
      </c>
    </row>
    <row r="23" spans="2:15">
      <c r="B23" s="12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5:H16 O15:O16">
    <cfRule type="cellIs" dxfId="55" priority="288" operator="lessThan">
      <formula>0</formula>
    </cfRule>
  </conditionalFormatting>
  <conditionalFormatting sqref="H10:H14 J10:J14 O10:O14">
    <cfRule type="cellIs" dxfId="54" priority="6" operator="lessThan">
      <formula>0</formula>
    </cfRule>
  </conditionalFormatting>
  <conditionalFormatting sqref="D10:E14 G10:J14 L10:L14 N10:O14">
    <cfRule type="cellIs" dxfId="53" priority="5" operator="equal">
      <formula>0</formula>
    </cfRule>
  </conditionalFormatting>
  <conditionalFormatting sqref="F10:F14">
    <cfRule type="cellIs" dxfId="52" priority="4" operator="equal">
      <formula>0</formula>
    </cfRule>
  </conditionalFormatting>
  <conditionalFormatting sqref="K10:K14">
    <cfRule type="cellIs" dxfId="51" priority="3" operator="equal">
      <formula>0</formula>
    </cfRule>
  </conditionalFormatting>
  <conditionalFormatting sqref="M10:M14">
    <cfRule type="cellIs" dxfId="50" priority="2" operator="equal">
      <formula>0</formula>
    </cfRule>
  </conditionalFormatting>
  <conditionalFormatting sqref="O17 J17 H17">
    <cfRule type="cellIs" dxfId="4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1C8B4-3F51-453B-8741-ACD63E5DEBCA}">
  <sheetPr>
    <pageSetUpPr fitToPage="1"/>
  </sheetPr>
  <dimension ref="B1:W65"/>
  <sheetViews>
    <sheetView showGridLines="0" workbookViewId="0"/>
  </sheetViews>
  <sheetFormatPr defaultRowHeight="14.4"/>
  <cols>
    <col min="1" max="1" width="2" style="124" customWidth="1"/>
    <col min="2" max="2" width="8.109375" style="124" customWidth="1"/>
    <col min="3" max="3" width="20.33203125" style="124" customWidth="1"/>
    <col min="4" max="9" width="8.88671875" style="124" customWidth="1"/>
    <col min="10" max="10" width="9.44140625" style="124" customWidth="1"/>
    <col min="11" max="12" width="11.33203125" style="124" customWidth="1"/>
    <col min="13" max="14" width="8.88671875" style="124" customWidth="1"/>
    <col min="15" max="15" width="13.33203125" style="124" customWidth="1"/>
    <col min="16" max="16" width="9.44140625" style="124" customWidth="1"/>
    <col min="17" max="17" width="20.88671875" style="124" customWidth="1"/>
    <col min="18" max="22" width="11" style="124" customWidth="1"/>
    <col min="23" max="23" width="11.6640625" style="124" customWidth="1"/>
    <col min="24" max="256" width="8.88671875" style="124"/>
    <col min="257" max="257" width="2" style="124" customWidth="1"/>
    <col min="258" max="258" width="8.109375" style="124" customWidth="1"/>
    <col min="259" max="259" width="20.33203125" style="124" customWidth="1"/>
    <col min="260" max="265" width="8.88671875" style="124"/>
    <col min="266" max="266" width="9.44140625" style="124" customWidth="1"/>
    <col min="267" max="268" width="11.33203125" style="124" customWidth="1"/>
    <col min="269" max="270" width="8.88671875" style="124"/>
    <col min="271" max="271" width="13.33203125" style="124" customWidth="1"/>
    <col min="272" max="272" width="9.44140625" style="124" customWidth="1"/>
    <col min="273" max="273" width="20.88671875" style="124" customWidth="1"/>
    <col min="274" max="278" width="11" style="124" customWidth="1"/>
    <col min="279" max="279" width="11.6640625" style="124" customWidth="1"/>
    <col min="280" max="512" width="8.88671875" style="124"/>
    <col min="513" max="513" width="2" style="124" customWidth="1"/>
    <col min="514" max="514" width="8.109375" style="124" customWidth="1"/>
    <col min="515" max="515" width="20.33203125" style="124" customWidth="1"/>
    <col min="516" max="521" width="8.88671875" style="124"/>
    <col min="522" max="522" width="9.44140625" style="124" customWidth="1"/>
    <col min="523" max="524" width="11.33203125" style="124" customWidth="1"/>
    <col min="525" max="526" width="8.88671875" style="124"/>
    <col min="527" max="527" width="13.33203125" style="124" customWidth="1"/>
    <col min="528" max="528" width="9.44140625" style="124" customWidth="1"/>
    <col min="529" max="529" width="20.88671875" style="124" customWidth="1"/>
    <col min="530" max="534" width="11" style="124" customWidth="1"/>
    <col min="535" max="535" width="11.6640625" style="124" customWidth="1"/>
    <col min="536" max="768" width="8.88671875" style="124"/>
    <col min="769" max="769" width="2" style="124" customWidth="1"/>
    <col min="770" max="770" width="8.109375" style="124" customWidth="1"/>
    <col min="771" max="771" width="20.33203125" style="124" customWidth="1"/>
    <col min="772" max="777" width="8.88671875" style="124"/>
    <col min="778" max="778" width="9.44140625" style="124" customWidth="1"/>
    <col min="779" max="780" width="11.33203125" style="124" customWidth="1"/>
    <col min="781" max="782" width="8.88671875" style="124"/>
    <col min="783" max="783" width="13.33203125" style="124" customWidth="1"/>
    <col min="784" max="784" width="9.44140625" style="124" customWidth="1"/>
    <col min="785" max="785" width="20.88671875" style="124" customWidth="1"/>
    <col min="786" max="790" width="11" style="124" customWidth="1"/>
    <col min="791" max="791" width="11.6640625" style="124" customWidth="1"/>
    <col min="792" max="1024" width="8.88671875" style="124"/>
    <col min="1025" max="1025" width="2" style="124" customWidth="1"/>
    <col min="1026" max="1026" width="8.109375" style="124" customWidth="1"/>
    <col min="1027" max="1027" width="20.33203125" style="124" customWidth="1"/>
    <col min="1028" max="1033" width="8.88671875" style="124"/>
    <col min="1034" max="1034" width="9.44140625" style="124" customWidth="1"/>
    <col min="1035" max="1036" width="11.33203125" style="124" customWidth="1"/>
    <col min="1037" max="1038" width="8.88671875" style="124"/>
    <col min="1039" max="1039" width="13.33203125" style="124" customWidth="1"/>
    <col min="1040" max="1040" width="9.44140625" style="124" customWidth="1"/>
    <col min="1041" max="1041" width="20.88671875" style="124" customWidth="1"/>
    <col min="1042" max="1046" width="11" style="124" customWidth="1"/>
    <col min="1047" max="1047" width="11.6640625" style="124" customWidth="1"/>
    <col min="1048" max="1280" width="8.88671875" style="124"/>
    <col min="1281" max="1281" width="2" style="124" customWidth="1"/>
    <col min="1282" max="1282" width="8.109375" style="124" customWidth="1"/>
    <col min="1283" max="1283" width="20.33203125" style="124" customWidth="1"/>
    <col min="1284" max="1289" width="8.88671875" style="124"/>
    <col min="1290" max="1290" width="9.44140625" style="124" customWidth="1"/>
    <col min="1291" max="1292" width="11.33203125" style="124" customWidth="1"/>
    <col min="1293" max="1294" width="8.88671875" style="124"/>
    <col min="1295" max="1295" width="13.33203125" style="124" customWidth="1"/>
    <col min="1296" max="1296" width="9.44140625" style="124" customWidth="1"/>
    <col min="1297" max="1297" width="20.88671875" style="124" customWidth="1"/>
    <col min="1298" max="1302" width="11" style="124" customWidth="1"/>
    <col min="1303" max="1303" width="11.6640625" style="124" customWidth="1"/>
    <col min="1304" max="1536" width="8.88671875" style="124"/>
    <col min="1537" max="1537" width="2" style="124" customWidth="1"/>
    <col min="1538" max="1538" width="8.109375" style="124" customWidth="1"/>
    <col min="1539" max="1539" width="20.33203125" style="124" customWidth="1"/>
    <col min="1540" max="1545" width="8.88671875" style="124"/>
    <col min="1546" max="1546" width="9.44140625" style="124" customWidth="1"/>
    <col min="1547" max="1548" width="11.33203125" style="124" customWidth="1"/>
    <col min="1549" max="1550" width="8.88671875" style="124"/>
    <col min="1551" max="1551" width="13.33203125" style="124" customWidth="1"/>
    <col min="1552" max="1552" width="9.44140625" style="124" customWidth="1"/>
    <col min="1553" max="1553" width="20.88671875" style="124" customWidth="1"/>
    <col min="1554" max="1558" width="11" style="124" customWidth="1"/>
    <col min="1559" max="1559" width="11.6640625" style="124" customWidth="1"/>
    <col min="1560" max="1792" width="8.88671875" style="124"/>
    <col min="1793" max="1793" width="2" style="124" customWidth="1"/>
    <col min="1794" max="1794" width="8.109375" style="124" customWidth="1"/>
    <col min="1795" max="1795" width="20.33203125" style="124" customWidth="1"/>
    <col min="1796" max="1801" width="8.88671875" style="124"/>
    <col min="1802" max="1802" width="9.44140625" style="124" customWidth="1"/>
    <col min="1803" max="1804" width="11.33203125" style="124" customWidth="1"/>
    <col min="1805" max="1806" width="8.88671875" style="124"/>
    <col min="1807" max="1807" width="13.33203125" style="124" customWidth="1"/>
    <col min="1808" max="1808" width="9.44140625" style="124" customWidth="1"/>
    <col min="1809" max="1809" width="20.88671875" style="124" customWidth="1"/>
    <col min="1810" max="1814" width="11" style="124" customWidth="1"/>
    <col min="1815" max="1815" width="11.6640625" style="124" customWidth="1"/>
    <col min="1816" max="2048" width="8.88671875" style="124"/>
    <col min="2049" max="2049" width="2" style="124" customWidth="1"/>
    <col min="2050" max="2050" width="8.109375" style="124" customWidth="1"/>
    <col min="2051" max="2051" width="20.33203125" style="124" customWidth="1"/>
    <col min="2052" max="2057" width="8.88671875" style="124"/>
    <col min="2058" max="2058" width="9.44140625" style="124" customWidth="1"/>
    <col min="2059" max="2060" width="11.33203125" style="124" customWidth="1"/>
    <col min="2061" max="2062" width="8.88671875" style="124"/>
    <col min="2063" max="2063" width="13.33203125" style="124" customWidth="1"/>
    <col min="2064" max="2064" width="9.44140625" style="124" customWidth="1"/>
    <col min="2065" max="2065" width="20.88671875" style="124" customWidth="1"/>
    <col min="2066" max="2070" width="11" style="124" customWidth="1"/>
    <col min="2071" max="2071" width="11.6640625" style="124" customWidth="1"/>
    <col min="2072" max="2304" width="8.88671875" style="124"/>
    <col min="2305" max="2305" width="2" style="124" customWidth="1"/>
    <col min="2306" max="2306" width="8.109375" style="124" customWidth="1"/>
    <col min="2307" max="2307" width="20.33203125" style="124" customWidth="1"/>
    <col min="2308" max="2313" width="8.88671875" style="124"/>
    <col min="2314" max="2314" width="9.44140625" style="124" customWidth="1"/>
    <col min="2315" max="2316" width="11.33203125" style="124" customWidth="1"/>
    <col min="2317" max="2318" width="8.88671875" style="124"/>
    <col min="2319" max="2319" width="13.33203125" style="124" customWidth="1"/>
    <col min="2320" max="2320" width="9.44140625" style="124" customWidth="1"/>
    <col min="2321" max="2321" width="20.88671875" style="124" customWidth="1"/>
    <col min="2322" max="2326" width="11" style="124" customWidth="1"/>
    <col min="2327" max="2327" width="11.6640625" style="124" customWidth="1"/>
    <col min="2328" max="2560" width="8.88671875" style="124"/>
    <col min="2561" max="2561" width="2" style="124" customWidth="1"/>
    <col min="2562" max="2562" width="8.109375" style="124" customWidth="1"/>
    <col min="2563" max="2563" width="20.33203125" style="124" customWidth="1"/>
    <col min="2564" max="2569" width="8.88671875" style="124"/>
    <col min="2570" max="2570" width="9.44140625" style="124" customWidth="1"/>
    <col min="2571" max="2572" width="11.33203125" style="124" customWidth="1"/>
    <col min="2573" max="2574" width="8.88671875" style="124"/>
    <col min="2575" max="2575" width="13.33203125" style="124" customWidth="1"/>
    <col min="2576" max="2576" width="9.44140625" style="124" customWidth="1"/>
    <col min="2577" max="2577" width="20.88671875" style="124" customWidth="1"/>
    <col min="2578" max="2582" width="11" style="124" customWidth="1"/>
    <col min="2583" max="2583" width="11.6640625" style="124" customWidth="1"/>
    <col min="2584" max="2816" width="8.88671875" style="124"/>
    <col min="2817" max="2817" width="2" style="124" customWidth="1"/>
    <col min="2818" max="2818" width="8.109375" style="124" customWidth="1"/>
    <col min="2819" max="2819" width="20.33203125" style="124" customWidth="1"/>
    <col min="2820" max="2825" width="8.88671875" style="124"/>
    <col min="2826" max="2826" width="9.44140625" style="124" customWidth="1"/>
    <col min="2827" max="2828" width="11.33203125" style="124" customWidth="1"/>
    <col min="2829" max="2830" width="8.88671875" style="124"/>
    <col min="2831" max="2831" width="13.33203125" style="124" customWidth="1"/>
    <col min="2832" max="2832" width="9.44140625" style="124" customWidth="1"/>
    <col min="2833" max="2833" width="20.88671875" style="124" customWidth="1"/>
    <col min="2834" max="2838" width="11" style="124" customWidth="1"/>
    <col min="2839" max="2839" width="11.6640625" style="124" customWidth="1"/>
    <col min="2840" max="3072" width="8.88671875" style="124"/>
    <col min="3073" max="3073" width="2" style="124" customWidth="1"/>
    <col min="3074" max="3074" width="8.109375" style="124" customWidth="1"/>
    <col min="3075" max="3075" width="20.33203125" style="124" customWidth="1"/>
    <col min="3076" max="3081" width="8.88671875" style="124"/>
    <col min="3082" max="3082" width="9.44140625" style="124" customWidth="1"/>
    <col min="3083" max="3084" width="11.33203125" style="124" customWidth="1"/>
    <col min="3085" max="3086" width="8.88671875" style="124"/>
    <col min="3087" max="3087" width="13.33203125" style="124" customWidth="1"/>
    <col min="3088" max="3088" width="9.44140625" style="124" customWidth="1"/>
    <col min="3089" max="3089" width="20.88671875" style="124" customWidth="1"/>
    <col min="3090" max="3094" width="11" style="124" customWidth="1"/>
    <col min="3095" max="3095" width="11.6640625" style="124" customWidth="1"/>
    <col min="3096" max="3328" width="8.88671875" style="124"/>
    <col min="3329" max="3329" width="2" style="124" customWidth="1"/>
    <col min="3330" max="3330" width="8.109375" style="124" customWidth="1"/>
    <col min="3331" max="3331" width="20.33203125" style="124" customWidth="1"/>
    <col min="3332" max="3337" width="8.88671875" style="124"/>
    <col min="3338" max="3338" width="9.44140625" style="124" customWidth="1"/>
    <col min="3339" max="3340" width="11.33203125" style="124" customWidth="1"/>
    <col min="3341" max="3342" width="8.88671875" style="124"/>
    <col min="3343" max="3343" width="13.33203125" style="124" customWidth="1"/>
    <col min="3344" max="3344" width="9.44140625" style="124" customWidth="1"/>
    <col min="3345" max="3345" width="20.88671875" style="124" customWidth="1"/>
    <col min="3346" max="3350" width="11" style="124" customWidth="1"/>
    <col min="3351" max="3351" width="11.6640625" style="124" customWidth="1"/>
    <col min="3352" max="3584" width="8.88671875" style="124"/>
    <col min="3585" max="3585" width="2" style="124" customWidth="1"/>
    <col min="3586" max="3586" width="8.109375" style="124" customWidth="1"/>
    <col min="3587" max="3587" width="20.33203125" style="124" customWidth="1"/>
    <col min="3588" max="3593" width="8.88671875" style="124"/>
    <col min="3594" max="3594" width="9.44140625" style="124" customWidth="1"/>
    <col min="3595" max="3596" width="11.33203125" style="124" customWidth="1"/>
    <col min="3597" max="3598" width="8.88671875" style="124"/>
    <col min="3599" max="3599" width="13.33203125" style="124" customWidth="1"/>
    <col min="3600" max="3600" width="9.44140625" style="124" customWidth="1"/>
    <col min="3601" max="3601" width="20.88671875" style="124" customWidth="1"/>
    <col min="3602" max="3606" width="11" style="124" customWidth="1"/>
    <col min="3607" max="3607" width="11.6640625" style="124" customWidth="1"/>
    <col min="3608" max="3840" width="8.88671875" style="124"/>
    <col min="3841" max="3841" width="2" style="124" customWidth="1"/>
    <col min="3842" max="3842" width="8.109375" style="124" customWidth="1"/>
    <col min="3843" max="3843" width="20.33203125" style="124" customWidth="1"/>
    <col min="3844" max="3849" width="8.88671875" style="124"/>
    <col min="3850" max="3850" width="9.44140625" style="124" customWidth="1"/>
    <col min="3851" max="3852" width="11.33203125" style="124" customWidth="1"/>
    <col min="3853" max="3854" width="8.88671875" style="124"/>
    <col min="3855" max="3855" width="13.33203125" style="124" customWidth="1"/>
    <col min="3856" max="3856" width="9.44140625" style="124" customWidth="1"/>
    <col min="3857" max="3857" width="20.88671875" style="124" customWidth="1"/>
    <col min="3858" max="3862" width="11" style="124" customWidth="1"/>
    <col min="3863" max="3863" width="11.6640625" style="124" customWidth="1"/>
    <col min="3864" max="4096" width="8.88671875" style="124"/>
    <col min="4097" max="4097" width="2" style="124" customWidth="1"/>
    <col min="4098" max="4098" width="8.109375" style="124" customWidth="1"/>
    <col min="4099" max="4099" width="20.33203125" style="124" customWidth="1"/>
    <col min="4100" max="4105" width="8.88671875" style="124"/>
    <col min="4106" max="4106" width="9.44140625" style="124" customWidth="1"/>
    <col min="4107" max="4108" width="11.33203125" style="124" customWidth="1"/>
    <col min="4109" max="4110" width="8.88671875" style="124"/>
    <col min="4111" max="4111" width="13.33203125" style="124" customWidth="1"/>
    <col min="4112" max="4112" width="9.44140625" style="124" customWidth="1"/>
    <col min="4113" max="4113" width="20.88671875" style="124" customWidth="1"/>
    <col min="4114" max="4118" width="11" style="124" customWidth="1"/>
    <col min="4119" max="4119" width="11.6640625" style="124" customWidth="1"/>
    <col min="4120" max="4352" width="8.88671875" style="124"/>
    <col min="4353" max="4353" width="2" style="124" customWidth="1"/>
    <col min="4354" max="4354" width="8.109375" style="124" customWidth="1"/>
    <col min="4355" max="4355" width="20.33203125" style="124" customWidth="1"/>
    <col min="4356" max="4361" width="8.88671875" style="124"/>
    <col min="4362" max="4362" width="9.44140625" style="124" customWidth="1"/>
    <col min="4363" max="4364" width="11.33203125" style="124" customWidth="1"/>
    <col min="4365" max="4366" width="8.88671875" style="124"/>
    <col min="4367" max="4367" width="13.33203125" style="124" customWidth="1"/>
    <col min="4368" max="4368" width="9.44140625" style="124" customWidth="1"/>
    <col min="4369" max="4369" width="20.88671875" style="124" customWidth="1"/>
    <col min="4370" max="4374" width="11" style="124" customWidth="1"/>
    <col min="4375" max="4375" width="11.6640625" style="124" customWidth="1"/>
    <col min="4376" max="4608" width="8.88671875" style="124"/>
    <col min="4609" max="4609" width="2" style="124" customWidth="1"/>
    <col min="4610" max="4610" width="8.109375" style="124" customWidth="1"/>
    <col min="4611" max="4611" width="20.33203125" style="124" customWidth="1"/>
    <col min="4612" max="4617" width="8.88671875" style="124"/>
    <col min="4618" max="4618" width="9.44140625" style="124" customWidth="1"/>
    <col min="4619" max="4620" width="11.33203125" style="124" customWidth="1"/>
    <col min="4621" max="4622" width="8.88671875" style="124"/>
    <col min="4623" max="4623" width="13.33203125" style="124" customWidth="1"/>
    <col min="4624" max="4624" width="9.44140625" style="124" customWidth="1"/>
    <col min="4625" max="4625" width="20.88671875" style="124" customWidth="1"/>
    <col min="4626" max="4630" width="11" style="124" customWidth="1"/>
    <col min="4631" max="4631" width="11.6640625" style="124" customWidth="1"/>
    <col min="4632" max="4864" width="8.88671875" style="124"/>
    <col min="4865" max="4865" width="2" style="124" customWidth="1"/>
    <col min="4866" max="4866" width="8.109375" style="124" customWidth="1"/>
    <col min="4867" max="4867" width="20.33203125" style="124" customWidth="1"/>
    <col min="4868" max="4873" width="8.88671875" style="124"/>
    <col min="4874" max="4874" width="9.44140625" style="124" customWidth="1"/>
    <col min="4875" max="4876" width="11.33203125" style="124" customWidth="1"/>
    <col min="4877" max="4878" width="8.88671875" style="124"/>
    <col min="4879" max="4879" width="13.33203125" style="124" customWidth="1"/>
    <col min="4880" max="4880" width="9.44140625" style="124" customWidth="1"/>
    <col min="4881" max="4881" width="20.88671875" style="124" customWidth="1"/>
    <col min="4882" max="4886" width="11" style="124" customWidth="1"/>
    <col min="4887" max="4887" width="11.6640625" style="124" customWidth="1"/>
    <col min="4888" max="5120" width="8.88671875" style="124"/>
    <col min="5121" max="5121" width="2" style="124" customWidth="1"/>
    <col min="5122" max="5122" width="8.109375" style="124" customWidth="1"/>
    <col min="5123" max="5123" width="20.33203125" style="124" customWidth="1"/>
    <col min="5124" max="5129" width="8.88671875" style="124"/>
    <col min="5130" max="5130" width="9.44140625" style="124" customWidth="1"/>
    <col min="5131" max="5132" width="11.33203125" style="124" customWidth="1"/>
    <col min="5133" max="5134" width="8.88671875" style="124"/>
    <col min="5135" max="5135" width="13.33203125" style="124" customWidth="1"/>
    <col min="5136" max="5136" width="9.44140625" style="124" customWidth="1"/>
    <col min="5137" max="5137" width="20.88671875" style="124" customWidth="1"/>
    <col min="5138" max="5142" width="11" style="124" customWidth="1"/>
    <col min="5143" max="5143" width="11.6640625" style="124" customWidth="1"/>
    <col min="5144" max="5376" width="8.88671875" style="124"/>
    <col min="5377" max="5377" width="2" style="124" customWidth="1"/>
    <col min="5378" max="5378" width="8.109375" style="124" customWidth="1"/>
    <col min="5379" max="5379" width="20.33203125" style="124" customWidth="1"/>
    <col min="5380" max="5385" width="8.88671875" style="124"/>
    <col min="5386" max="5386" width="9.44140625" style="124" customWidth="1"/>
    <col min="5387" max="5388" width="11.33203125" style="124" customWidth="1"/>
    <col min="5389" max="5390" width="8.88671875" style="124"/>
    <col min="5391" max="5391" width="13.33203125" style="124" customWidth="1"/>
    <col min="5392" max="5392" width="9.44140625" style="124" customWidth="1"/>
    <col min="5393" max="5393" width="20.88671875" style="124" customWidth="1"/>
    <col min="5394" max="5398" width="11" style="124" customWidth="1"/>
    <col min="5399" max="5399" width="11.6640625" style="124" customWidth="1"/>
    <col min="5400" max="5632" width="8.88671875" style="124"/>
    <col min="5633" max="5633" width="2" style="124" customWidth="1"/>
    <col min="5634" max="5634" width="8.109375" style="124" customWidth="1"/>
    <col min="5635" max="5635" width="20.33203125" style="124" customWidth="1"/>
    <col min="5636" max="5641" width="8.88671875" style="124"/>
    <col min="5642" max="5642" width="9.44140625" style="124" customWidth="1"/>
    <col min="5643" max="5644" width="11.33203125" style="124" customWidth="1"/>
    <col min="5645" max="5646" width="8.88671875" style="124"/>
    <col min="5647" max="5647" width="13.33203125" style="124" customWidth="1"/>
    <col min="5648" max="5648" width="9.44140625" style="124" customWidth="1"/>
    <col min="5649" max="5649" width="20.88671875" style="124" customWidth="1"/>
    <col min="5650" max="5654" width="11" style="124" customWidth="1"/>
    <col min="5655" max="5655" width="11.6640625" style="124" customWidth="1"/>
    <col min="5656" max="5888" width="8.88671875" style="124"/>
    <col min="5889" max="5889" width="2" style="124" customWidth="1"/>
    <col min="5890" max="5890" width="8.109375" style="124" customWidth="1"/>
    <col min="5891" max="5891" width="20.33203125" style="124" customWidth="1"/>
    <col min="5892" max="5897" width="8.88671875" style="124"/>
    <col min="5898" max="5898" width="9.44140625" style="124" customWidth="1"/>
    <col min="5899" max="5900" width="11.33203125" style="124" customWidth="1"/>
    <col min="5901" max="5902" width="8.88671875" style="124"/>
    <col min="5903" max="5903" width="13.33203125" style="124" customWidth="1"/>
    <col min="5904" max="5904" width="9.44140625" style="124" customWidth="1"/>
    <col min="5905" max="5905" width="20.88671875" style="124" customWidth="1"/>
    <col min="5906" max="5910" width="11" style="124" customWidth="1"/>
    <col min="5911" max="5911" width="11.6640625" style="124" customWidth="1"/>
    <col min="5912" max="6144" width="8.88671875" style="124"/>
    <col min="6145" max="6145" width="2" style="124" customWidth="1"/>
    <col min="6146" max="6146" width="8.109375" style="124" customWidth="1"/>
    <col min="6147" max="6147" width="20.33203125" style="124" customWidth="1"/>
    <col min="6148" max="6153" width="8.88671875" style="124"/>
    <col min="6154" max="6154" width="9.44140625" style="124" customWidth="1"/>
    <col min="6155" max="6156" width="11.33203125" style="124" customWidth="1"/>
    <col min="6157" max="6158" width="8.88671875" style="124"/>
    <col min="6159" max="6159" width="13.33203125" style="124" customWidth="1"/>
    <col min="6160" max="6160" width="9.44140625" style="124" customWidth="1"/>
    <col min="6161" max="6161" width="20.88671875" style="124" customWidth="1"/>
    <col min="6162" max="6166" width="11" style="124" customWidth="1"/>
    <col min="6167" max="6167" width="11.6640625" style="124" customWidth="1"/>
    <col min="6168" max="6400" width="8.88671875" style="124"/>
    <col min="6401" max="6401" width="2" style="124" customWidth="1"/>
    <col min="6402" max="6402" width="8.109375" style="124" customWidth="1"/>
    <col min="6403" max="6403" width="20.33203125" style="124" customWidth="1"/>
    <col min="6404" max="6409" width="8.88671875" style="124"/>
    <col min="6410" max="6410" width="9.44140625" style="124" customWidth="1"/>
    <col min="6411" max="6412" width="11.33203125" style="124" customWidth="1"/>
    <col min="6413" max="6414" width="8.88671875" style="124"/>
    <col min="6415" max="6415" width="13.33203125" style="124" customWidth="1"/>
    <col min="6416" max="6416" width="9.44140625" style="124" customWidth="1"/>
    <col min="6417" max="6417" width="20.88671875" style="124" customWidth="1"/>
    <col min="6418" max="6422" width="11" style="124" customWidth="1"/>
    <col min="6423" max="6423" width="11.6640625" style="124" customWidth="1"/>
    <col min="6424" max="6656" width="8.88671875" style="124"/>
    <col min="6657" max="6657" width="2" style="124" customWidth="1"/>
    <col min="6658" max="6658" width="8.109375" style="124" customWidth="1"/>
    <col min="6659" max="6659" width="20.33203125" style="124" customWidth="1"/>
    <col min="6660" max="6665" width="8.88671875" style="124"/>
    <col min="6666" max="6666" width="9.44140625" style="124" customWidth="1"/>
    <col min="6667" max="6668" width="11.33203125" style="124" customWidth="1"/>
    <col min="6669" max="6670" width="8.88671875" style="124"/>
    <col min="6671" max="6671" width="13.33203125" style="124" customWidth="1"/>
    <col min="6672" max="6672" width="9.44140625" style="124" customWidth="1"/>
    <col min="6673" max="6673" width="20.88671875" style="124" customWidth="1"/>
    <col min="6674" max="6678" width="11" style="124" customWidth="1"/>
    <col min="6679" max="6679" width="11.6640625" style="124" customWidth="1"/>
    <col min="6680" max="6912" width="8.88671875" style="124"/>
    <col min="6913" max="6913" width="2" style="124" customWidth="1"/>
    <col min="6914" max="6914" width="8.109375" style="124" customWidth="1"/>
    <col min="6915" max="6915" width="20.33203125" style="124" customWidth="1"/>
    <col min="6916" max="6921" width="8.88671875" style="124"/>
    <col min="6922" max="6922" width="9.44140625" style="124" customWidth="1"/>
    <col min="6923" max="6924" width="11.33203125" style="124" customWidth="1"/>
    <col min="6925" max="6926" width="8.88671875" style="124"/>
    <col min="6927" max="6927" width="13.33203125" style="124" customWidth="1"/>
    <col min="6928" max="6928" width="9.44140625" style="124" customWidth="1"/>
    <col min="6929" max="6929" width="20.88671875" style="124" customWidth="1"/>
    <col min="6930" max="6934" width="11" style="124" customWidth="1"/>
    <col min="6935" max="6935" width="11.6640625" style="124" customWidth="1"/>
    <col min="6936" max="7168" width="8.88671875" style="124"/>
    <col min="7169" max="7169" width="2" style="124" customWidth="1"/>
    <col min="7170" max="7170" width="8.109375" style="124" customWidth="1"/>
    <col min="7171" max="7171" width="20.33203125" style="124" customWidth="1"/>
    <col min="7172" max="7177" width="8.88671875" style="124"/>
    <col min="7178" max="7178" width="9.44140625" style="124" customWidth="1"/>
    <col min="7179" max="7180" width="11.33203125" style="124" customWidth="1"/>
    <col min="7181" max="7182" width="8.88671875" style="124"/>
    <col min="7183" max="7183" width="13.33203125" style="124" customWidth="1"/>
    <col min="7184" max="7184" width="9.44140625" style="124" customWidth="1"/>
    <col min="7185" max="7185" width="20.88671875" style="124" customWidth="1"/>
    <col min="7186" max="7190" width="11" style="124" customWidth="1"/>
    <col min="7191" max="7191" width="11.6640625" style="124" customWidth="1"/>
    <col min="7192" max="7424" width="8.88671875" style="124"/>
    <col min="7425" max="7425" width="2" style="124" customWidth="1"/>
    <col min="7426" max="7426" width="8.109375" style="124" customWidth="1"/>
    <col min="7427" max="7427" width="20.33203125" style="124" customWidth="1"/>
    <col min="7428" max="7433" width="8.88671875" style="124"/>
    <col min="7434" max="7434" width="9.44140625" style="124" customWidth="1"/>
    <col min="7435" max="7436" width="11.33203125" style="124" customWidth="1"/>
    <col min="7437" max="7438" width="8.88671875" style="124"/>
    <col min="7439" max="7439" width="13.33203125" style="124" customWidth="1"/>
    <col min="7440" max="7440" width="9.44140625" style="124" customWidth="1"/>
    <col min="7441" max="7441" width="20.88671875" style="124" customWidth="1"/>
    <col min="7442" max="7446" width="11" style="124" customWidth="1"/>
    <col min="7447" max="7447" width="11.6640625" style="124" customWidth="1"/>
    <col min="7448" max="7680" width="8.88671875" style="124"/>
    <col min="7681" max="7681" width="2" style="124" customWidth="1"/>
    <col min="7682" max="7682" width="8.109375" style="124" customWidth="1"/>
    <col min="7683" max="7683" width="20.33203125" style="124" customWidth="1"/>
    <col min="7684" max="7689" width="8.88671875" style="124"/>
    <col min="7690" max="7690" width="9.44140625" style="124" customWidth="1"/>
    <col min="7691" max="7692" width="11.33203125" style="124" customWidth="1"/>
    <col min="7693" max="7694" width="8.88671875" style="124"/>
    <col min="7695" max="7695" width="13.33203125" style="124" customWidth="1"/>
    <col min="7696" max="7696" width="9.44140625" style="124" customWidth="1"/>
    <col min="7697" max="7697" width="20.88671875" style="124" customWidth="1"/>
    <col min="7698" max="7702" width="11" style="124" customWidth="1"/>
    <col min="7703" max="7703" width="11.6640625" style="124" customWidth="1"/>
    <col min="7704" max="7936" width="8.88671875" style="124"/>
    <col min="7937" max="7937" width="2" style="124" customWidth="1"/>
    <col min="7938" max="7938" width="8.109375" style="124" customWidth="1"/>
    <col min="7939" max="7939" width="20.33203125" style="124" customWidth="1"/>
    <col min="7940" max="7945" width="8.88671875" style="124"/>
    <col min="7946" max="7946" width="9.44140625" style="124" customWidth="1"/>
    <col min="7947" max="7948" width="11.33203125" style="124" customWidth="1"/>
    <col min="7949" max="7950" width="8.88671875" style="124"/>
    <col min="7951" max="7951" width="13.33203125" style="124" customWidth="1"/>
    <col min="7952" max="7952" width="9.44140625" style="124" customWidth="1"/>
    <col min="7953" max="7953" width="20.88671875" style="124" customWidth="1"/>
    <col min="7954" max="7958" width="11" style="124" customWidth="1"/>
    <col min="7959" max="7959" width="11.6640625" style="124" customWidth="1"/>
    <col min="7960" max="8192" width="8.88671875" style="124"/>
    <col min="8193" max="8193" width="2" style="124" customWidth="1"/>
    <col min="8194" max="8194" width="8.109375" style="124" customWidth="1"/>
    <col min="8195" max="8195" width="20.33203125" style="124" customWidth="1"/>
    <col min="8196" max="8201" width="8.88671875" style="124"/>
    <col min="8202" max="8202" width="9.44140625" style="124" customWidth="1"/>
    <col min="8203" max="8204" width="11.33203125" style="124" customWidth="1"/>
    <col min="8205" max="8206" width="8.88671875" style="124"/>
    <col min="8207" max="8207" width="13.33203125" style="124" customWidth="1"/>
    <col min="8208" max="8208" width="9.44140625" style="124" customWidth="1"/>
    <col min="8209" max="8209" width="20.88671875" style="124" customWidth="1"/>
    <col min="8210" max="8214" width="11" style="124" customWidth="1"/>
    <col min="8215" max="8215" width="11.6640625" style="124" customWidth="1"/>
    <col min="8216" max="8448" width="8.88671875" style="124"/>
    <col min="8449" max="8449" width="2" style="124" customWidth="1"/>
    <col min="8450" max="8450" width="8.109375" style="124" customWidth="1"/>
    <col min="8451" max="8451" width="20.33203125" style="124" customWidth="1"/>
    <col min="8452" max="8457" width="8.88671875" style="124"/>
    <col min="8458" max="8458" width="9.44140625" style="124" customWidth="1"/>
    <col min="8459" max="8460" width="11.33203125" style="124" customWidth="1"/>
    <col min="8461" max="8462" width="8.88671875" style="124"/>
    <col min="8463" max="8463" width="13.33203125" style="124" customWidth="1"/>
    <col min="8464" max="8464" width="9.44140625" style="124" customWidth="1"/>
    <col min="8465" max="8465" width="20.88671875" style="124" customWidth="1"/>
    <col min="8466" max="8470" width="11" style="124" customWidth="1"/>
    <col min="8471" max="8471" width="11.6640625" style="124" customWidth="1"/>
    <col min="8472" max="8704" width="8.88671875" style="124"/>
    <col min="8705" max="8705" width="2" style="124" customWidth="1"/>
    <col min="8706" max="8706" width="8.109375" style="124" customWidth="1"/>
    <col min="8707" max="8707" width="20.33203125" style="124" customWidth="1"/>
    <col min="8708" max="8713" width="8.88671875" style="124"/>
    <col min="8714" max="8714" width="9.44140625" style="124" customWidth="1"/>
    <col min="8715" max="8716" width="11.33203125" style="124" customWidth="1"/>
    <col min="8717" max="8718" width="8.88671875" style="124"/>
    <col min="8719" max="8719" width="13.33203125" style="124" customWidth="1"/>
    <col min="8720" max="8720" width="9.44140625" style="124" customWidth="1"/>
    <col min="8721" max="8721" width="20.88671875" style="124" customWidth="1"/>
    <col min="8722" max="8726" width="11" style="124" customWidth="1"/>
    <col min="8727" max="8727" width="11.6640625" style="124" customWidth="1"/>
    <col min="8728" max="8960" width="8.88671875" style="124"/>
    <col min="8961" max="8961" width="2" style="124" customWidth="1"/>
    <col min="8962" max="8962" width="8.109375" style="124" customWidth="1"/>
    <col min="8963" max="8963" width="20.33203125" style="124" customWidth="1"/>
    <col min="8964" max="8969" width="8.88671875" style="124"/>
    <col min="8970" max="8970" width="9.44140625" style="124" customWidth="1"/>
    <col min="8971" max="8972" width="11.33203125" style="124" customWidth="1"/>
    <col min="8973" max="8974" width="8.88671875" style="124"/>
    <col min="8975" max="8975" width="13.33203125" style="124" customWidth="1"/>
    <col min="8976" max="8976" width="9.44140625" style="124" customWidth="1"/>
    <col min="8977" max="8977" width="20.88671875" style="124" customWidth="1"/>
    <col min="8978" max="8982" width="11" style="124" customWidth="1"/>
    <col min="8983" max="8983" width="11.6640625" style="124" customWidth="1"/>
    <col min="8984" max="9216" width="8.88671875" style="124"/>
    <col min="9217" max="9217" width="2" style="124" customWidth="1"/>
    <col min="9218" max="9218" width="8.109375" style="124" customWidth="1"/>
    <col min="9219" max="9219" width="20.33203125" style="124" customWidth="1"/>
    <col min="9220" max="9225" width="8.88671875" style="124"/>
    <col min="9226" max="9226" width="9.44140625" style="124" customWidth="1"/>
    <col min="9227" max="9228" width="11.33203125" style="124" customWidth="1"/>
    <col min="9229" max="9230" width="8.88671875" style="124"/>
    <col min="9231" max="9231" width="13.33203125" style="124" customWidth="1"/>
    <col min="9232" max="9232" width="9.44140625" style="124" customWidth="1"/>
    <col min="9233" max="9233" width="20.88671875" style="124" customWidth="1"/>
    <col min="9234" max="9238" width="11" style="124" customWidth="1"/>
    <col min="9239" max="9239" width="11.6640625" style="124" customWidth="1"/>
    <col min="9240" max="9472" width="8.88671875" style="124"/>
    <col min="9473" max="9473" width="2" style="124" customWidth="1"/>
    <col min="9474" max="9474" width="8.109375" style="124" customWidth="1"/>
    <col min="9475" max="9475" width="20.33203125" style="124" customWidth="1"/>
    <col min="9476" max="9481" width="8.88671875" style="124"/>
    <col min="9482" max="9482" width="9.44140625" style="124" customWidth="1"/>
    <col min="9483" max="9484" width="11.33203125" style="124" customWidth="1"/>
    <col min="9485" max="9486" width="8.88671875" style="124"/>
    <col min="9487" max="9487" width="13.33203125" style="124" customWidth="1"/>
    <col min="9488" max="9488" width="9.44140625" style="124" customWidth="1"/>
    <col min="9489" max="9489" width="20.88671875" style="124" customWidth="1"/>
    <col min="9490" max="9494" width="11" style="124" customWidth="1"/>
    <col min="9495" max="9495" width="11.6640625" style="124" customWidth="1"/>
    <col min="9496" max="9728" width="8.88671875" style="124"/>
    <col min="9729" max="9729" width="2" style="124" customWidth="1"/>
    <col min="9730" max="9730" width="8.109375" style="124" customWidth="1"/>
    <col min="9731" max="9731" width="20.33203125" style="124" customWidth="1"/>
    <col min="9732" max="9737" width="8.88671875" style="124"/>
    <col min="9738" max="9738" width="9.44140625" style="124" customWidth="1"/>
    <col min="9739" max="9740" width="11.33203125" style="124" customWidth="1"/>
    <col min="9741" max="9742" width="8.88671875" style="124"/>
    <col min="9743" max="9743" width="13.33203125" style="124" customWidth="1"/>
    <col min="9744" max="9744" width="9.44140625" style="124" customWidth="1"/>
    <col min="9745" max="9745" width="20.88671875" style="124" customWidth="1"/>
    <col min="9746" max="9750" width="11" style="124" customWidth="1"/>
    <col min="9751" max="9751" width="11.6640625" style="124" customWidth="1"/>
    <col min="9752" max="9984" width="8.88671875" style="124"/>
    <col min="9985" max="9985" width="2" style="124" customWidth="1"/>
    <col min="9986" max="9986" width="8.109375" style="124" customWidth="1"/>
    <col min="9987" max="9987" width="20.33203125" style="124" customWidth="1"/>
    <col min="9988" max="9993" width="8.88671875" style="124"/>
    <col min="9994" max="9994" width="9.44140625" style="124" customWidth="1"/>
    <col min="9995" max="9996" width="11.33203125" style="124" customWidth="1"/>
    <col min="9997" max="9998" width="8.88671875" style="124"/>
    <col min="9999" max="9999" width="13.33203125" style="124" customWidth="1"/>
    <col min="10000" max="10000" width="9.44140625" style="124" customWidth="1"/>
    <col min="10001" max="10001" width="20.88671875" style="124" customWidth="1"/>
    <col min="10002" max="10006" width="11" style="124" customWidth="1"/>
    <col min="10007" max="10007" width="11.6640625" style="124" customWidth="1"/>
    <col min="10008" max="10240" width="8.88671875" style="124"/>
    <col min="10241" max="10241" width="2" style="124" customWidth="1"/>
    <col min="10242" max="10242" width="8.109375" style="124" customWidth="1"/>
    <col min="10243" max="10243" width="20.33203125" style="124" customWidth="1"/>
    <col min="10244" max="10249" width="8.88671875" style="124"/>
    <col min="10250" max="10250" width="9.44140625" style="124" customWidth="1"/>
    <col min="10251" max="10252" width="11.33203125" style="124" customWidth="1"/>
    <col min="10253" max="10254" width="8.88671875" style="124"/>
    <col min="10255" max="10255" width="13.33203125" style="124" customWidth="1"/>
    <col min="10256" max="10256" width="9.44140625" style="124" customWidth="1"/>
    <col min="10257" max="10257" width="20.88671875" style="124" customWidth="1"/>
    <col min="10258" max="10262" width="11" style="124" customWidth="1"/>
    <col min="10263" max="10263" width="11.6640625" style="124" customWidth="1"/>
    <col min="10264" max="10496" width="8.88671875" style="124"/>
    <col min="10497" max="10497" width="2" style="124" customWidth="1"/>
    <col min="10498" max="10498" width="8.109375" style="124" customWidth="1"/>
    <col min="10499" max="10499" width="20.33203125" style="124" customWidth="1"/>
    <col min="10500" max="10505" width="8.88671875" style="124"/>
    <col min="10506" max="10506" width="9.44140625" style="124" customWidth="1"/>
    <col min="10507" max="10508" width="11.33203125" style="124" customWidth="1"/>
    <col min="10509" max="10510" width="8.88671875" style="124"/>
    <col min="10511" max="10511" width="13.33203125" style="124" customWidth="1"/>
    <col min="10512" max="10512" width="9.44140625" style="124" customWidth="1"/>
    <col min="10513" max="10513" width="20.88671875" style="124" customWidth="1"/>
    <col min="10514" max="10518" width="11" style="124" customWidth="1"/>
    <col min="10519" max="10519" width="11.6640625" style="124" customWidth="1"/>
    <col min="10520" max="10752" width="8.88671875" style="124"/>
    <col min="10753" max="10753" width="2" style="124" customWidth="1"/>
    <col min="10754" max="10754" width="8.109375" style="124" customWidth="1"/>
    <col min="10755" max="10755" width="20.33203125" style="124" customWidth="1"/>
    <col min="10756" max="10761" width="8.88671875" style="124"/>
    <col min="10762" max="10762" width="9.44140625" style="124" customWidth="1"/>
    <col min="10763" max="10764" width="11.33203125" style="124" customWidth="1"/>
    <col min="10765" max="10766" width="8.88671875" style="124"/>
    <col min="10767" max="10767" width="13.33203125" style="124" customWidth="1"/>
    <col min="10768" max="10768" width="9.44140625" style="124" customWidth="1"/>
    <col min="10769" max="10769" width="20.88671875" style="124" customWidth="1"/>
    <col min="10770" max="10774" width="11" style="124" customWidth="1"/>
    <col min="10775" max="10775" width="11.6640625" style="124" customWidth="1"/>
    <col min="10776" max="11008" width="8.88671875" style="124"/>
    <col min="11009" max="11009" width="2" style="124" customWidth="1"/>
    <col min="11010" max="11010" width="8.109375" style="124" customWidth="1"/>
    <col min="11011" max="11011" width="20.33203125" style="124" customWidth="1"/>
    <col min="11012" max="11017" width="8.88671875" style="124"/>
    <col min="11018" max="11018" width="9.44140625" style="124" customWidth="1"/>
    <col min="11019" max="11020" width="11.33203125" style="124" customWidth="1"/>
    <col min="11021" max="11022" width="8.88671875" style="124"/>
    <col min="11023" max="11023" width="13.33203125" style="124" customWidth="1"/>
    <col min="11024" max="11024" width="9.44140625" style="124" customWidth="1"/>
    <col min="11025" max="11025" width="20.88671875" style="124" customWidth="1"/>
    <col min="11026" max="11030" width="11" style="124" customWidth="1"/>
    <col min="11031" max="11031" width="11.6640625" style="124" customWidth="1"/>
    <col min="11032" max="11264" width="8.88671875" style="124"/>
    <col min="11265" max="11265" width="2" style="124" customWidth="1"/>
    <col min="11266" max="11266" width="8.109375" style="124" customWidth="1"/>
    <col min="11267" max="11267" width="20.33203125" style="124" customWidth="1"/>
    <col min="11268" max="11273" width="8.88671875" style="124"/>
    <col min="11274" max="11274" width="9.44140625" style="124" customWidth="1"/>
    <col min="11275" max="11276" width="11.33203125" style="124" customWidth="1"/>
    <col min="11277" max="11278" width="8.88671875" style="124"/>
    <col min="11279" max="11279" width="13.33203125" style="124" customWidth="1"/>
    <col min="11280" max="11280" width="9.44140625" style="124" customWidth="1"/>
    <col min="11281" max="11281" width="20.88671875" style="124" customWidth="1"/>
    <col min="11282" max="11286" width="11" style="124" customWidth="1"/>
    <col min="11287" max="11287" width="11.6640625" style="124" customWidth="1"/>
    <col min="11288" max="11520" width="8.88671875" style="124"/>
    <col min="11521" max="11521" width="2" style="124" customWidth="1"/>
    <col min="11522" max="11522" width="8.109375" style="124" customWidth="1"/>
    <col min="11523" max="11523" width="20.33203125" style="124" customWidth="1"/>
    <col min="11524" max="11529" width="8.88671875" style="124"/>
    <col min="11530" max="11530" width="9.44140625" style="124" customWidth="1"/>
    <col min="11531" max="11532" width="11.33203125" style="124" customWidth="1"/>
    <col min="11533" max="11534" width="8.88671875" style="124"/>
    <col min="11535" max="11535" width="13.33203125" style="124" customWidth="1"/>
    <col min="11536" max="11536" width="9.44140625" style="124" customWidth="1"/>
    <col min="11537" max="11537" width="20.88671875" style="124" customWidth="1"/>
    <col min="11538" max="11542" width="11" style="124" customWidth="1"/>
    <col min="11543" max="11543" width="11.6640625" style="124" customWidth="1"/>
    <col min="11544" max="11776" width="8.88671875" style="124"/>
    <col min="11777" max="11777" width="2" style="124" customWidth="1"/>
    <col min="11778" max="11778" width="8.109375" style="124" customWidth="1"/>
    <col min="11779" max="11779" width="20.33203125" style="124" customWidth="1"/>
    <col min="11780" max="11785" width="8.88671875" style="124"/>
    <col min="11786" max="11786" width="9.44140625" style="124" customWidth="1"/>
    <col min="11787" max="11788" width="11.33203125" style="124" customWidth="1"/>
    <col min="11789" max="11790" width="8.88671875" style="124"/>
    <col min="11791" max="11791" width="13.33203125" style="124" customWidth="1"/>
    <col min="11792" max="11792" width="9.44140625" style="124" customWidth="1"/>
    <col min="11793" max="11793" width="20.88671875" style="124" customWidth="1"/>
    <col min="11794" max="11798" width="11" style="124" customWidth="1"/>
    <col min="11799" max="11799" width="11.6640625" style="124" customWidth="1"/>
    <col min="11800" max="12032" width="8.88671875" style="124"/>
    <col min="12033" max="12033" width="2" style="124" customWidth="1"/>
    <col min="12034" max="12034" width="8.109375" style="124" customWidth="1"/>
    <col min="12035" max="12035" width="20.33203125" style="124" customWidth="1"/>
    <col min="12036" max="12041" width="8.88671875" style="124"/>
    <col min="12042" max="12042" width="9.44140625" style="124" customWidth="1"/>
    <col min="12043" max="12044" width="11.33203125" style="124" customWidth="1"/>
    <col min="12045" max="12046" width="8.88671875" style="124"/>
    <col min="12047" max="12047" width="13.33203125" style="124" customWidth="1"/>
    <col min="12048" max="12048" width="9.44140625" style="124" customWidth="1"/>
    <col min="12049" max="12049" width="20.88671875" style="124" customWidth="1"/>
    <col min="12050" max="12054" width="11" style="124" customWidth="1"/>
    <col min="12055" max="12055" width="11.6640625" style="124" customWidth="1"/>
    <col min="12056" max="12288" width="8.88671875" style="124"/>
    <col min="12289" max="12289" width="2" style="124" customWidth="1"/>
    <col min="12290" max="12290" width="8.109375" style="124" customWidth="1"/>
    <col min="12291" max="12291" width="20.33203125" style="124" customWidth="1"/>
    <col min="12292" max="12297" width="8.88671875" style="124"/>
    <col min="12298" max="12298" width="9.44140625" style="124" customWidth="1"/>
    <col min="12299" max="12300" width="11.33203125" style="124" customWidth="1"/>
    <col min="12301" max="12302" width="8.88671875" style="124"/>
    <col min="12303" max="12303" width="13.33203125" style="124" customWidth="1"/>
    <col min="12304" max="12304" width="9.44140625" style="124" customWidth="1"/>
    <col min="12305" max="12305" width="20.88671875" style="124" customWidth="1"/>
    <col min="12306" max="12310" width="11" style="124" customWidth="1"/>
    <col min="12311" max="12311" width="11.6640625" style="124" customWidth="1"/>
    <col min="12312" max="12544" width="8.88671875" style="124"/>
    <col min="12545" max="12545" width="2" style="124" customWidth="1"/>
    <col min="12546" max="12546" width="8.109375" style="124" customWidth="1"/>
    <col min="12547" max="12547" width="20.33203125" style="124" customWidth="1"/>
    <col min="12548" max="12553" width="8.88671875" style="124"/>
    <col min="12554" max="12554" width="9.44140625" style="124" customWidth="1"/>
    <col min="12555" max="12556" width="11.33203125" style="124" customWidth="1"/>
    <col min="12557" max="12558" width="8.88671875" style="124"/>
    <col min="12559" max="12559" width="13.33203125" style="124" customWidth="1"/>
    <col min="12560" max="12560" width="9.44140625" style="124" customWidth="1"/>
    <col min="12561" max="12561" width="20.88671875" style="124" customWidth="1"/>
    <col min="12562" max="12566" width="11" style="124" customWidth="1"/>
    <col min="12567" max="12567" width="11.6640625" style="124" customWidth="1"/>
    <col min="12568" max="12800" width="8.88671875" style="124"/>
    <col min="12801" max="12801" width="2" style="124" customWidth="1"/>
    <col min="12802" max="12802" width="8.109375" style="124" customWidth="1"/>
    <col min="12803" max="12803" width="20.33203125" style="124" customWidth="1"/>
    <col min="12804" max="12809" width="8.88671875" style="124"/>
    <col min="12810" max="12810" width="9.44140625" style="124" customWidth="1"/>
    <col min="12811" max="12812" width="11.33203125" style="124" customWidth="1"/>
    <col min="12813" max="12814" width="8.88671875" style="124"/>
    <col min="12815" max="12815" width="13.33203125" style="124" customWidth="1"/>
    <col min="12816" max="12816" width="9.44140625" style="124" customWidth="1"/>
    <col min="12817" max="12817" width="20.88671875" style="124" customWidth="1"/>
    <col min="12818" max="12822" width="11" style="124" customWidth="1"/>
    <col min="12823" max="12823" width="11.6640625" style="124" customWidth="1"/>
    <col min="12824" max="13056" width="8.88671875" style="124"/>
    <col min="13057" max="13057" width="2" style="124" customWidth="1"/>
    <col min="13058" max="13058" width="8.109375" style="124" customWidth="1"/>
    <col min="13059" max="13059" width="20.33203125" style="124" customWidth="1"/>
    <col min="13060" max="13065" width="8.88671875" style="124"/>
    <col min="13066" max="13066" width="9.44140625" style="124" customWidth="1"/>
    <col min="13067" max="13068" width="11.33203125" style="124" customWidth="1"/>
    <col min="13069" max="13070" width="8.88671875" style="124"/>
    <col min="13071" max="13071" width="13.33203125" style="124" customWidth="1"/>
    <col min="13072" max="13072" width="9.44140625" style="124" customWidth="1"/>
    <col min="13073" max="13073" width="20.88671875" style="124" customWidth="1"/>
    <col min="13074" max="13078" width="11" style="124" customWidth="1"/>
    <col min="13079" max="13079" width="11.6640625" style="124" customWidth="1"/>
    <col min="13080" max="13312" width="8.88671875" style="124"/>
    <col min="13313" max="13313" width="2" style="124" customWidth="1"/>
    <col min="13314" max="13314" width="8.109375" style="124" customWidth="1"/>
    <col min="13315" max="13315" width="20.33203125" style="124" customWidth="1"/>
    <col min="13316" max="13321" width="8.88671875" style="124"/>
    <col min="13322" max="13322" width="9.44140625" style="124" customWidth="1"/>
    <col min="13323" max="13324" width="11.33203125" style="124" customWidth="1"/>
    <col min="13325" max="13326" width="8.88671875" style="124"/>
    <col min="13327" max="13327" width="13.33203125" style="124" customWidth="1"/>
    <col min="13328" max="13328" width="9.44140625" style="124" customWidth="1"/>
    <col min="13329" max="13329" width="20.88671875" style="124" customWidth="1"/>
    <col min="13330" max="13334" width="11" style="124" customWidth="1"/>
    <col min="13335" max="13335" width="11.6640625" style="124" customWidth="1"/>
    <col min="13336" max="13568" width="8.88671875" style="124"/>
    <col min="13569" max="13569" width="2" style="124" customWidth="1"/>
    <col min="13570" max="13570" width="8.109375" style="124" customWidth="1"/>
    <col min="13571" max="13571" width="20.33203125" style="124" customWidth="1"/>
    <col min="13572" max="13577" width="8.88671875" style="124"/>
    <col min="13578" max="13578" width="9.44140625" style="124" customWidth="1"/>
    <col min="13579" max="13580" width="11.33203125" style="124" customWidth="1"/>
    <col min="13581" max="13582" width="8.88671875" style="124"/>
    <col min="13583" max="13583" width="13.33203125" style="124" customWidth="1"/>
    <col min="13584" max="13584" width="9.44140625" style="124" customWidth="1"/>
    <col min="13585" max="13585" width="20.88671875" style="124" customWidth="1"/>
    <col min="13586" max="13590" width="11" style="124" customWidth="1"/>
    <col min="13591" max="13591" width="11.6640625" style="124" customWidth="1"/>
    <col min="13592" max="13824" width="8.88671875" style="124"/>
    <col min="13825" max="13825" width="2" style="124" customWidth="1"/>
    <col min="13826" max="13826" width="8.109375" style="124" customWidth="1"/>
    <col min="13827" max="13827" width="20.33203125" style="124" customWidth="1"/>
    <col min="13828" max="13833" width="8.88671875" style="124"/>
    <col min="13834" max="13834" width="9.44140625" style="124" customWidth="1"/>
    <col min="13835" max="13836" width="11.33203125" style="124" customWidth="1"/>
    <col min="13837" max="13838" width="8.88671875" style="124"/>
    <col min="13839" max="13839" width="13.33203125" style="124" customWidth="1"/>
    <col min="13840" max="13840" width="9.44140625" style="124" customWidth="1"/>
    <col min="13841" max="13841" width="20.88671875" style="124" customWidth="1"/>
    <col min="13842" max="13846" width="11" style="124" customWidth="1"/>
    <col min="13847" max="13847" width="11.6640625" style="124" customWidth="1"/>
    <col min="13848" max="14080" width="8.88671875" style="124"/>
    <col min="14081" max="14081" width="2" style="124" customWidth="1"/>
    <col min="14082" max="14082" width="8.109375" style="124" customWidth="1"/>
    <col min="14083" max="14083" width="20.33203125" style="124" customWidth="1"/>
    <col min="14084" max="14089" width="8.88671875" style="124"/>
    <col min="14090" max="14090" width="9.44140625" style="124" customWidth="1"/>
    <col min="14091" max="14092" width="11.33203125" style="124" customWidth="1"/>
    <col min="14093" max="14094" width="8.88671875" style="124"/>
    <col min="14095" max="14095" width="13.33203125" style="124" customWidth="1"/>
    <col min="14096" max="14096" width="9.44140625" style="124" customWidth="1"/>
    <col min="14097" max="14097" width="20.88671875" style="124" customWidth="1"/>
    <col min="14098" max="14102" width="11" style="124" customWidth="1"/>
    <col min="14103" max="14103" width="11.6640625" style="124" customWidth="1"/>
    <col min="14104" max="14336" width="8.88671875" style="124"/>
    <col min="14337" max="14337" width="2" style="124" customWidth="1"/>
    <col min="14338" max="14338" width="8.109375" style="124" customWidth="1"/>
    <col min="14339" max="14339" width="20.33203125" style="124" customWidth="1"/>
    <col min="14340" max="14345" width="8.88671875" style="124"/>
    <col min="14346" max="14346" width="9.44140625" style="124" customWidth="1"/>
    <col min="14347" max="14348" width="11.33203125" style="124" customWidth="1"/>
    <col min="14349" max="14350" width="8.88671875" style="124"/>
    <col min="14351" max="14351" width="13.33203125" style="124" customWidth="1"/>
    <col min="14352" max="14352" width="9.44140625" style="124" customWidth="1"/>
    <col min="14353" max="14353" width="20.88671875" style="124" customWidth="1"/>
    <col min="14354" max="14358" width="11" style="124" customWidth="1"/>
    <col min="14359" max="14359" width="11.6640625" style="124" customWidth="1"/>
    <col min="14360" max="14592" width="8.88671875" style="124"/>
    <col min="14593" max="14593" width="2" style="124" customWidth="1"/>
    <col min="14594" max="14594" width="8.109375" style="124" customWidth="1"/>
    <col min="14595" max="14595" width="20.33203125" style="124" customWidth="1"/>
    <col min="14596" max="14601" width="8.88671875" style="124"/>
    <col min="14602" max="14602" width="9.44140625" style="124" customWidth="1"/>
    <col min="14603" max="14604" width="11.33203125" style="124" customWidth="1"/>
    <col min="14605" max="14606" width="8.88671875" style="124"/>
    <col min="14607" max="14607" width="13.33203125" style="124" customWidth="1"/>
    <col min="14608" max="14608" width="9.44140625" style="124" customWidth="1"/>
    <col min="14609" max="14609" width="20.88671875" style="124" customWidth="1"/>
    <col min="14610" max="14614" width="11" style="124" customWidth="1"/>
    <col min="14615" max="14615" width="11.6640625" style="124" customWidth="1"/>
    <col min="14616" max="14848" width="8.88671875" style="124"/>
    <col min="14849" max="14849" width="2" style="124" customWidth="1"/>
    <col min="14850" max="14850" width="8.109375" style="124" customWidth="1"/>
    <col min="14851" max="14851" width="20.33203125" style="124" customWidth="1"/>
    <col min="14852" max="14857" width="8.88671875" style="124"/>
    <col min="14858" max="14858" width="9.44140625" style="124" customWidth="1"/>
    <col min="14859" max="14860" width="11.33203125" style="124" customWidth="1"/>
    <col min="14861" max="14862" width="8.88671875" style="124"/>
    <col min="14863" max="14863" width="13.33203125" style="124" customWidth="1"/>
    <col min="14864" max="14864" width="9.44140625" style="124" customWidth="1"/>
    <col min="14865" max="14865" width="20.88671875" style="124" customWidth="1"/>
    <col min="14866" max="14870" width="11" style="124" customWidth="1"/>
    <col min="14871" max="14871" width="11.6640625" style="124" customWidth="1"/>
    <col min="14872" max="15104" width="8.88671875" style="124"/>
    <col min="15105" max="15105" width="2" style="124" customWidth="1"/>
    <col min="15106" max="15106" width="8.109375" style="124" customWidth="1"/>
    <col min="15107" max="15107" width="20.33203125" style="124" customWidth="1"/>
    <col min="15108" max="15113" width="8.88671875" style="124"/>
    <col min="15114" max="15114" width="9.44140625" style="124" customWidth="1"/>
    <col min="15115" max="15116" width="11.33203125" style="124" customWidth="1"/>
    <col min="15117" max="15118" width="8.88671875" style="124"/>
    <col min="15119" max="15119" width="13.33203125" style="124" customWidth="1"/>
    <col min="15120" max="15120" width="9.44140625" style="124" customWidth="1"/>
    <col min="15121" max="15121" width="20.88671875" style="124" customWidth="1"/>
    <col min="15122" max="15126" width="11" style="124" customWidth="1"/>
    <col min="15127" max="15127" width="11.6640625" style="124" customWidth="1"/>
    <col min="15128" max="15360" width="8.88671875" style="124"/>
    <col min="15361" max="15361" width="2" style="124" customWidth="1"/>
    <col min="15362" max="15362" width="8.109375" style="124" customWidth="1"/>
    <col min="15363" max="15363" width="20.33203125" style="124" customWidth="1"/>
    <col min="15364" max="15369" width="8.88671875" style="124"/>
    <col min="15370" max="15370" width="9.44140625" style="124" customWidth="1"/>
    <col min="15371" max="15372" width="11.33203125" style="124" customWidth="1"/>
    <col min="15373" max="15374" width="8.88671875" style="124"/>
    <col min="15375" max="15375" width="13.33203125" style="124" customWidth="1"/>
    <col min="15376" max="15376" width="9.44140625" style="124" customWidth="1"/>
    <col min="15377" max="15377" width="20.88671875" style="124" customWidth="1"/>
    <col min="15378" max="15382" width="11" style="124" customWidth="1"/>
    <col min="15383" max="15383" width="11.6640625" style="124" customWidth="1"/>
    <col min="15384" max="15616" width="8.88671875" style="124"/>
    <col min="15617" max="15617" width="2" style="124" customWidth="1"/>
    <col min="15618" max="15618" width="8.109375" style="124" customWidth="1"/>
    <col min="15619" max="15619" width="20.33203125" style="124" customWidth="1"/>
    <col min="15620" max="15625" width="8.88671875" style="124"/>
    <col min="15626" max="15626" width="9.44140625" style="124" customWidth="1"/>
    <col min="15627" max="15628" width="11.33203125" style="124" customWidth="1"/>
    <col min="15629" max="15630" width="8.88671875" style="124"/>
    <col min="15631" max="15631" width="13.33203125" style="124" customWidth="1"/>
    <col min="15632" max="15632" width="9.44140625" style="124" customWidth="1"/>
    <col min="15633" max="15633" width="20.88671875" style="124" customWidth="1"/>
    <col min="15634" max="15638" width="11" style="124" customWidth="1"/>
    <col min="15639" max="15639" width="11.6640625" style="124" customWidth="1"/>
    <col min="15640" max="15872" width="8.88671875" style="124"/>
    <col min="15873" max="15873" width="2" style="124" customWidth="1"/>
    <col min="15874" max="15874" width="8.109375" style="124" customWidth="1"/>
    <col min="15875" max="15875" width="20.33203125" style="124" customWidth="1"/>
    <col min="15876" max="15881" width="8.88671875" style="124"/>
    <col min="15882" max="15882" width="9.44140625" style="124" customWidth="1"/>
    <col min="15883" max="15884" width="11.33203125" style="124" customWidth="1"/>
    <col min="15885" max="15886" width="8.88671875" style="124"/>
    <col min="15887" max="15887" width="13.33203125" style="124" customWidth="1"/>
    <col min="15888" max="15888" width="9.44140625" style="124" customWidth="1"/>
    <col min="15889" max="15889" width="20.88671875" style="124" customWidth="1"/>
    <col min="15890" max="15894" width="11" style="124" customWidth="1"/>
    <col min="15895" max="15895" width="11.6640625" style="124" customWidth="1"/>
    <col min="15896" max="16128" width="8.88671875" style="124"/>
    <col min="16129" max="16129" width="2" style="124" customWidth="1"/>
    <col min="16130" max="16130" width="8.109375" style="124" customWidth="1"/>
    <col min="16131" max="16131" width="20.33203125" style="124" customWidth="1"/>
    <col min="16132" max="16137" width="8.88671875" style="124"/>
    <col min="16138" max="16138" width="9.44140625" style="124" customWidth="1"/>
    <col min="16139" max="16140" width="11.33203125" style="124" customWidth="1"/>
    <col min="16141" max="16142" width="8.88671875" style="124"/>
    <col min="16143" max="16143" width="13.33203125" style="124" customWidth="1"/>
    <col min="16144" max="16144" width="9.44140625" style="124" customWidth="1"/>
    <col min="16145" max="16145" width="20.88671875" style="124" customWidth="1"/>
    <col min="16146" max="16150" width="11" style="124" customWidth="1"/>
    <col min="16151" max="16151" width="11.6640625" style="124" customWidth="1"/>
    <col min="16152" max="16384" width="8.88671875" style="124"/>
  </cols>
  <sheetData>
    <row r="1" spans="2:15">
      <c r="B1" s="124" t="s">
        <v>7</v>
      </c>
      <c r="D1" s="125"/>
      <c r="O1" s="133">
        <v>44809</v>
      </c>
    </row>
    <row r="2" spans="2:15" ht="14.4" customHeight="1">
      <c r="B2" s="185" t="s">
        <v>62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" customHeight="1">
      <c r="B3" s="198" t="s">
        <v>32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2:15" ht="14.4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 t="s">
        <v>35</v>
      </c>
    </row>
    <row r="5" spans="2:15" ht="14.4" customHeight="1">
      <c r="B5" s="186" t="s">
        <v>0</v>
      </c>
      <c r="C5" s="164" t="s">
        <v>1</v>
      </c>
      <c r="D5" s="166" t="s">
        <v>86</v>
      </c>
      <c r="E5" s="167"/>
      <c r="F5" s="167"/>
      <c r="G5" s="167"/>
      <c r="H5" s="168"/>
      <c r="I5" s="167" t="s">
        <v>83</v>
      </c>
      <c r="J5" s="167"/>
      <c r="K5" s="166" t="s">
        <v>87</v>
      </c>
      <c r="L5" s="167"/>
      <c r="M5" s="167"/>
      <c r="N5" s="167"/>
      <c r="O5" s="168"/>
    </row>
    <row r="6" spans="2:15" ht="14.4" customHeight="1">
      <c r="B6" s="181"/>
      <c r="C6" s="165"/>
      <c r="D6" s="178" t="s">
        <v>88</v>
      </c>
      <c r="E6" s="179"/>
      <c r="F6" s="179"/>
      <c r="G6" s="179"/>
      <c r="H6" s="180"/>
      <c r="I6" s="179" t="s">
        <v>84</v>
      </c>
      <c r="J6" s="179"/>
      <c r="K6" s="178" t="s">
        <v>89</v>
      </c>
      <c r="L6" s="179"/>
      <c r="M6" s="179"/>
      <c r="N6" s="179"/>
      <c r="O6" s="180"/>
    </row>
    <row r="7" spans="2:15" ht="14.4" customHeight="1">
      <c r="B7" s="181"/>
      <c r="C7" s="181"/>
      <c r="D7" s="160">
        <v>2022</v>
      </c>
      <c r="E7" s="161"/>
      <c r="F7" s="169">
        <v>2021</v>
      </c>
      <c r="G7" s="169"/>
      <c r="H7" s="171" t="s">
        <v>22</v>
      </c>
      <c r="I7" s="173">
        <v>2022</v>
      </c>
      <c r="J7" s="160" t="s">
        <v>90</v>
      </c>
      <c r="K7" s="160">
        <v>2022</v>
      </c>
      <c r="L7" s="161"/>
      <c r="M7" s="169">
        <v>2021</v>
      </c>
      <c r="N7" s="161"/>
      <c r="O7" s="151" t="s">
        <v>22</v>
      </c>
    </row>
    <row r="8" spans="2:15" ht="14.4" customHeight="1">
      <c r="B8" s="182" t="s">
        <v>23</v>
      </c>
      <c r="C8" s="182" t="s">
        <v>24</v>
      </c>
      <c r="D8" s="162"/>
      <c r="E8" s="163"/>
      <c r="F8" s="170"/>
      <c r="G8" s="170"/>
      <c r="H8" s="172"/>
      <c r="I8" s="174"/>
      <c r="J8" s="175"/>
      <c r="K8" s="162"/>
      <c r="L8" s="163"/>
      <c r="M8" s="170"/>
      <c r="N8" s="163"/>
      <c r="O8" s="151"/>
    </row>
    <row r="9" spans="2:15" ht="14.4" customHeight="1">
      <c r="B9" s="182"/>
      <c r="C9" s="182"/>
      <c r="D9" s="143" t="s">
        <v>25</v>
      </c>
      <c r="E9" s="139" t="s">
        <v>2</v>
      </c>
      <c r="F9" s="142" t="s">
        <v>25</v>
      </c>
      <c r="G9" s="47" t="s">
        <v>2</v>
      </c>
      <c r="H9" s="154" t="s">
        <v>26</v>
      </c>
      <c r="I9" s="48" t="s">
        <v>25</v>
      </c>
      <c r="J9" s="156" t="s">
        <v>91</v>
      </c>
      <c r="K9" s="143" t="s">
        <v>25</v>
      </c>
      <c r="L9" s="46" t="s">
        <v>2</v>
      </c>
      <c r="M9" s="142" t="s">
        <v>25</v>
      </c>
      <c r="N9" s="46" t="s">
        <v>2</v>
      </c>
      <c r="O9" s="158" t="s">
        <v>26</v>
      </c>
    </row>
    <row r="10" spans="2:15" ht="14.4" customHeight="1">
      <c r="B10" s="183"/>
      <c r="C10" s="183"/>
      <c r="D10" s="140" t="s">
        <v>27</v>
      </c>
      <c r="E10" s="141" t="s">
        <v>28</v>
      </c>
      <c r="F10" s="44" t="s">
        <v>27</v>
      </c>
      <c r="G10" s="45" t="s">
        <v>28</v>
      </c>
      <c r="H10" s="155"/>
      <c r="I10" s="49" t="s">
        <v>27</v>
      </c>
      <c r="J10" s="157"/>
      <c r="K10" s="140" t="s">
        <v>27</v>
      </c>
      <c r="L10" s="141" t="s">
        <v>28</v>
      </c>
      <c r="M10" s="44" t="s">
        <v>27</v>
      </c>
      <c r="N10" s="141" t="s">
        <v>28</v>
      </c>
      <c r="O10" s="159"/>
    </row>
    <row r="11" spans="2:15" ht="14.4" customHeight="1">
      <c r="B11" s="55">
        <v>1</v>
      </c>
      <c r="C11" s="56" t="s">
        <v>11</v>
      </c>
      <c r="D11" s="57">
        <v>699</v>
      </c>
      <c r="E11" s="58">
        <v>0.14831317632081475</v>
      </c>
      <c r="F11" s="57">
        <v>1285</v>
      </c>
      <c r="G11" s="59">
        <v>0.23148982165375609</v>
      </c>
      <c r="H11" s="60">
        <v>-0.45603112840466931</v>
      </c>
      <c r="I11" s="61">
        <v>956</v>
      </c>
      <c r="J11" s="62">
        <v>-0.26882845188284521</v>
      </c>
      <c r="K11" s="57">
        <v>9161</v>
      </c>
      <c r="L11" s="58">
        <v>0.22340633078086133</v>
      </c>
      <c r="M11" s="57">
        <v>9472</v>
      </c>
      <c r="N11" s="59">
        <v>0.19033074790017282</v>
      </c>
      <c r="O11" s="60">
        <v>-3.2833614864864913E-2</v>
      </c>
    </row>
    <row r="12" spans="2:15" ht="14.4" customHeight="1">
      <c r="B12" s="63">
        <v>2</v>
      </c>
      <c r="C12" s="64" t="s">
        <v>16</v>
      </c>
      <c r="D12" s="65">
        <v>1001</v>
      </c>
      <c r="E12" s="66">
        <v>0.21239125822193933</v>
      </c>
      <c r="F12" s="65">
        <v>713</v>
      </c>
      <c r="G12" s="76">
        <v>0.12844532516663665</v>
      </c>
      <c r="H12" s="67">
        <v>0.40392706872370265</v>
      </c>
      <c r="I12" s="68">
        <v>987</v>
      </c>
      <c r="J12" s="77">
        <v>1.4184397163120588E-2</v>
      </c>
      <c r="K12" s="65">
        <v>6070</v>
      </c>
      <c r="L12" s="66">
        <v>0.14802711798273424</v>
      </c>
      <c r="M12" s="65">
        <v>6253</v>
      </c>
      <c r="N12" s="76">
        <v>0.12564803279347345</v>
      </c>
      <c r="O12" s="67">
        <v>-2.9265952342875434E-2</v>
      </c>
    </row>
    <row r="13" spans="2:15" ht="14.4" customHeight="1">
      <c r="B13" s="63">
        <v>3</v>
      </c>
      <c r="C13" s="64" t="s">
        <v>12</v>
      </c>
      <c r="D13" s="65">
        <v>489</v>
      </c>
      <c r="E13" s="66">
        <v>0.1037555697008275</v>
      </c>
      <c r="F13" s="65">
        <v>506</v>
      </c>
      <c r="G13" s="76">
        <v>9.1154746892451816E-2</v>
      </c>
      <c r="H13" s="67">
        <v>-3.359683794466406E-2</v>
      </c>
      <c r="I13" s="68">
        <v>397</v>
      </c>
      <c r="J13" s="77">
        <v>0.23173803526448356</v>
      </c>
      <c r="K13" s="65">
        <v>4693</v>
      </c>
      <c r="L13" s="66">
        <v>0.114446666341511</v>
      </c>
      <c r="M13" s="65">
        <v>4563</v>
      </c>
      <c r="N13" s="76">
        <v>9.1689105011453609E-2</v>
      </c>
      <c r="O13" s="67">
        <v>2.8490028490028463E-2</v>
      </c>
    </row>
    <row r="14" spans="2:15" ht="14.4" customHeight="1">
      <c r="B14" s="63">
        <v>4</v>
      </c>
      <c r="C14" s="64" t="s">
        <v>13</v>
      </c>
      <c r="D14" s="65">
        <v>515</v>
      </c>
      <c r="E14" s="66">
        <v>0.1092722257585402</v>
      </c>
      <c r="F14" s="65">
        <v>604</v>
      </c>
      <c r="G14" s="76">
        <v>0.10880922356332193</v>
      </c>
      <c r="H14" s="67">
        <v>-0.14735099337748347</v>
      </c>
      <c r="I14" s="68">
        <v>399</v>
      </c>
      <c r="J14" s="77">
        <v>0.2907268170426065</v>
      </c>
      <c r="K14" s="65">
        <v>3925</v>
      </c>
      <c r="L14" s="66">
        <v>9.5717699848802615E-2</v>
      </c>
      <c r="M14" s="65">
        <v>6234</v>
      </c>
      <c r="N14" s="76">
        <v>0.12526624603142708</v>
      </c>
      <c r="O14" s="67">
        <v>-0.37038819377606669</v>
      </c>
    </row>
    <row r="15" spans="2:15" ht="14.4" customHeight="1">
      <c r="B15" s="88">
        <v>5</v>
      </c>
      <c r="C15" s="78" t="s">
        <v>9</v>
      </c>
      <c r="D15" s="89">
        <v>513</v>
      </c>
      <c r="E15" s="90">
        <v>0.10884786760025461</v>
      </c>
      <c r="F15" s="89">
        <v>504</v>
      </c>
      <c r="G15" s="91">
        <v>9.0794451450189162E-2</v>
      </c>
      <c r="H15" s="92">
        <v>1.7857142857142794E-2</v>
      </c>
      <c r="I15" s="93">
        <v>462</v>
      </c>
      <c r="J15" s="94">
        <v>0.11038961038961048</v>
      </c>
      <c r="K15" s="89">
        <v>3411</v>
      </c>
      <c r="L15" s="90">
        <v>8.3182948836755602E-2</v>
      </c>
      <c r="M15" s="89">
        <v>4045</v>
      </c>
      <c r="N15" s="91">
        <v>8.1280392235662899E-2</v>
      </c>
      <c r="O15" s="92">
        <v>-0.1567367119901113</v>
      </c>
    </row>
    <row r="16" spans="2:15" ht="14.4" customHeight="1">
      <c r="B16" s="55">
        <v>6</v>
      </c>
      <c r="C16" s="56" t="s">
        <v>41</v>
      </c>
      <c r="D16" s="57">
        <v>255</v>
      </c>
      <c r="E16" s="58">
        <v>5.4105665181413111E-2</v>
      </c>
      <c r="F16" s="57">
        <v>428</v>
      </c>
      <c r="G16" s="59">
        <v>7.7103224644208254E-2</v>
      </c>
      <c r="H16" s="60">
        <v>-0.40420560747663548</v>
      </c>
      <c r="I16" s="61">
        <v>274</v>
      </c>
      <c r="J16" s="62">
        <v>-6.9343065693430628E-2</v>
      </c>
      <c r="K16" s="57">
        <v>3120</v>
      </c>
      <c r="L16" s="58">
        <v>7.6086426376627811E-2</v>
      </c>
      <c r="M16" s="57">
        <v>3453</v>
      </c>
      <c r="N16" s="59">
        <v>6.9384720491902099E-2</v>
      </c>
      <c r="O16" s="60">
        <v>-9.6437880104257134E-2</v>
      </c>
    </row>
    <row r="17" spans="2:23" ht="14.4" customHeight="1">
      <c r="B17" s="63">
        <v>7</v>
      </c>
      <c r="C17" s="64" t="s">
        <v>18</v>
      </c>
      <c r="D17" s="65">
        <v>373</v>
      </c>
      <c r="E17" s="66">
        <v>7.9142796520263098E-2</v>
      </c>
      <c r="F17" s="65">
        <v>279</v>
      </c>
      <c r="G17" s="76">
        <v>5.0261214195640426E-2</v>
      </c>
      <c r="H17" s="67">
        <v>0.33691756272401441</v>
      </c>
      <c r="I17" s="68">
        <v>295</v>
      </c>
      <c r="J17" s="77">
        <v>0.264406779661017</v>
      </c>
      <c r="K17" s="65">
        <v>2658</v>
      </c>
      <c r="L17" s="66">
        <v>6.4819782470857928E-2</v>
      </c>
      <c r="M17" s="65">
        <v>2416</v>
      </c>
      <c r="N17" s="76">
        <v>4.8547200900213E-2</v>
      </c>
      <c r="O17" s="67">
        <v>0.10016556291390732</v>
      </c>
    </row>
    <row r="18" spans="2:23" ht="14.4" customHeight="1">
      <c r="B18" s="63">
        <v>8</v>
      </c>
      <c r="C18" s="64" t="s">
        <v>17</v>
      </c>
      <c r="D18" s="65">
        <v>329</v>
      </c>
      <c r="E18" s="66">
        <v>6.980691703798006E-2</v>
      </c>
      <c r="F18" s="65">
        <v>341</v>
      </c>
      <c r="G18" s="76">
        <v>6.1430372905782744E-2</v>
      </c>
      <c r="H18" s="67">
        <v>-3.5190615835777095E-2</v>
      </c>
      <c r="I18" s="68">
        <v>372</v>
      </c>
      <c r="J18" s="77">
        <v>-0.11559139784946237</v>
      </c>
      <c r="K18" s="65">
        <v>2560</v>
      </c>
      <c r="L18" s="66">
        <v>6.2429888309027945E-2</v>
      </c>
      <c r="M18" s="65">
        <v>3860</v>
      </c>
      <c r="N18" s="76">
        <v>7.7562994815737654E-2</v>
      </c>
      <c r="O18" s="67">
        <v>-0.33678756476683935</v>
      </c>
    </row>
    <row r="19" spans="2:23" ht="14.4" customHeight="1">
      <c r="B19" s="63">
        <v>9</v>
      </c>
      <c r="C19" s="64" t="s">
        <v>15</v>
      </c>
      <c r="D19" s="65">
        <v>131</v>
      </c>
      <c r="E19" s="66">
        <v>2.7795459367706343E-2</v>
      </c>
      <c r="F19" s="65">
        <v>158</v>
      </c>
      <c r="G19" s="76">
        <v>2.8463339938749777E-2</v>
      </c>
      <c r="H19" s="67">
        <v>-0.17088607594936711</v>
      </c>
      <c r="I19" s="68">
        <v>160</v>
      </c>
      <c r="J19" s="77">
        <v>-0.18125000000000002</v>
      </c>
      <c r="K19" s="65">
        <v>1832</v>
      </c>
      <c r="L19" s="66">
        <v>4.4676388821148126E-2</v>
      </c>
      <c r="M19" s="65">
        <v>2920</v>
      </c>
      <c r="N19" s="76">
        <v>5.8674597114495838E-2</v>
      </c>
      <c r="O19" s="67">
        <v>-0.37260273972602742</v>
      </c>
    </row>
    <row r="20" spans="2:23" ht="14.4" customHeight="1">
      <c r="B20" s="88">
        <v>10</v>
      </c>
      <c r="C20" s="78" t="s">
        <v>14</v>
      </c>
      <c r="D20" s="89">
        <v>92</v>
      </c>
      <c r="E20" s="90">
        <v>1.9520475281137279E-2</v>
      </c>
      <c r="F20" s="89">
        <v>284</v>
      </c>
      <c r="G20" s="91">
        <v>5.1161952801297067E-2</v>
      </c>
      <c r="H20" s="92">
        <v>-0.676056338028169</v>
      </c>
      <c r="I20" s="93">
        <v>106</v>
      </c>
      <c r="J20" s="94">
        <v>-0.13207547169811318</v>
      </c>
      <c r="K20" s="89">
        <v>1019</v>
      </c>
      <c r="L20" s="90">
        <v>2.485002194800761E-2</v>
      </c>
      <c r="M20" s="89">
        <v>2333</v>
      </c>
      <c r="N20" s="91">
        <v>4.687939557127356E-2</v>
      </c>
      <c r="O20" s="92">
        <v>-0.56322331761680244</v>
      </c>
    </row>
    <row r="21" spans="2:23" ht="14.4" customHeight="1">
      <c r="B21" s="55">
        <v>11</v>
      </c>
      <c r="C21" s="56" t="s">
        <v>4</v>
      </c>
      <c r="D21" s="57">
        <v>45</v>
      </c>
      <c r="E21" s="58">
        <v>9.5480585614258432E-3</v>
      </c>
      <c r="F21" s="57">
        <v>43</v>
      </c>
      <c r="G21" s="59">
        <v>7.7463520086470906E-3</v>
      </c>
      <c r="H21" s="60">
        <v>4.6511627906976827E-2</v>
      </c>
      <c r="I21" s="61">
        <v>45</v>
      </c>
      <c r="J21" s="62">
        <v>0</v>
      </c>
      <c r="K21" s="57">
        <v>399</v>
      </c>
      <c r="L21" s="58">
        <v>9.7302833731649028E-3</v>
      </c>
      <c r="M21" s="57">
        <v>648</v>
      </c>
      <c r="N21" s="59">
        <v>1.3020937989792227E-2</v>
      </c>
      <c r="O21" s="60">
        <v>-0.3842592592592593</v>
      </c>
    </row>
    <row r="22" spans="2:23" ht="14.4" customHeight="1">
      <c r="B22" s="63">
        <v>12</v>
      </c>
      <c r="C22" s="64" t="s">
        <v>69</v>
      </c>
      <c r="D22" s="65">
        <v>18</v>
      </c>
      <c r="E22" s="66">
        <v>3.8192234245703373E-3</v>
      </c>
      <c r="F22" s="65">
        <v>29</v>
      </c>
      <c r="G22" s="76">
        <v>5.224283912808503E-3</v>
      </c>
      <c r="H22" s="67">
        <v>-0.37931034482758619</v>
      </c>
      <c r="I22" s="68">
        <v>34</v>
      </c>
      <c r="J22" s="77">
        <v>-0.47058823529411764</v>
      </c>
      <c r="K22" s="65">
        <v>295</v>
      </c>
      <c r="L22" s="66">
        <v>7.194069160610642E-3</v>
      </c>
      <c r="M22" s="65">
        <v>225</v>
      </c>
      <c r="N22" s="76">
        <v>4.5211590242334124E-3</v>
      </c>
      <c r="O22" s="67">
        <v>0.31111111111111112</v>
      </c>
    </row>
    <row r="23" spans="2:23" ht="14.4" customHeight="1">
      <c r="B23" s="63">
        <v>13</v>
      </c>
      <c r="C23" s="64" t="s">
        <v>76</v>
      </c>
      <c r="D23" s="65">
        <v>14</v>
      </c>
      <c r="E23" s="66">
        <v>2.9705071079991511E-3</v>
      </c>
      <c r="F23" s="65">
        <v>21</v>
      </c>
      <c r="G23" s="76">
        <v>3.7831021437578815E-3</v>
      </c>
      <c r="H23" s="67">
        <v>-0.33333333333333337</v>
      </c>
      <c r="I23" s="68">
        <v>27</v>
      </c>
      <c r="J23" s="77">
        <v>-0.48148148148148151</v>
      </c>
      <c r="K23" s="65">
        <v>218</v>
      </c>
      <c r="L23" s="66">
        <v>5.3162951763156613E-3</v>
      </c>
      <c r="M23" s="65">
        <v>242</v>
      </c>
      <c r="N23" s="76">
        <v>4.8627577060643811E-3</v>
      </c>
      <c r="O23" s="67">
        <v>-9.9173553719008267E-2</v>
      </c>
    </row>
    <row r="24" spans="2:23" ht="14.4" customHeight="1">
      <c r="B24" s="63">
        <v>14</v>
      </c>
      <c r="C24" s="64" t="s">
        <v>85</v>
      </c>
      <c r="D24" s="65">
        <v>53</v>
      </c>
      <c r="E24" s="66">
        <v>1.1245491194568216E-2</v>
      </c>
      <c r="F24" s="65">
        <v>77</v>
      </c>
      <c r="G24" s="76">
        <v>1.3871374527112233E-2</v>
      </c>
      <c r="H24" s="67">
        <v>-0.31168831168831168</v>
      </c>
      <c r="I24" s="68">
        <v>46</v>
      </c>
      <c r="J24" s="77">
        <v>0.15217391304347827</v>
      </c>
      <c r="K24" s="65">
        <v>207</v>
      </c>
      <c r="L24" s="66">
        <v>5.0480417499878067E-3</v>
      </c>
      <c r="M24" s="65">
        <v>254</v>
      </c>
      <c r="N24" s="76">
        <v>5.1038861873568299E-3</v>
      </c>
      <c r="O24" s="67">
        <v>-0.18503937007874016</v>
      </c>
    </row>
    <row r="25" spans="2:23">
      <c r="B25" s="88">
        <v>15</v>
      </c>
      <c r="C25" s="78" t="s">
        <v>68</v>
      </c>
      <c r="D25" s="89">
        <v>5</v>
      </c>
      <c r="E25" s="90">
        <v>1.0608953957139827E-3</v>
      </c>
      <c r="F25" s="89">
        <v>67</v>
      </c>
      <c r="G25" s="91">
        <v>1.2069897315798956E-2</v>
      </c>
      <c r="H25" s="92">
        <v>-0.92537313432835822</v>
      </c>
      <c r="I25" s="93">
        <v>11</v>
      </c>
      <c r="J25" s="94">
        <v>-0.54545454545454541</v>
      </c>
      <c r="K25" s="89">
        <v>167</v>
      </c>
      <c r="L25" s="90">
        <v>4.0725747451592449E-3</v>
      </c>
      <c r="M25" s="89">
        <v>184</v>
      </c>
      <c r="N25" s="91">
        <v>3.6973033798175462E-3</v>
      </c>
      <c r="O25" s="92">
        <v>-9.2391304347826053E-2</v>
      </c>
    </row>
    <row r="26" spans="2:23">
      <c r="B26" s="149" t="s">
        <v>46</v>
      </c>
      <c r="C26" s="150"/>
      <c r="D26" s="40">
        <f>SUM(D11:D25)</f>
        <v>4532</v>
      </c>
      <c r="E26" s="25">
        <f>D26/D28</f>
        <v>0.96159558667515388</v>
      </c>
      <c r="F26" s="40">
        <f>SUM(F11:F25)</f>
        <v>5339</v>
      </c>
      <c r="G26" s="25">
        <f>F26/F28</f>
        <v>0.96180868312015855</v>
      </c>
      <c r="H26" s="27">
        <f>D26/F26-1</f>
        <v>-0.15115190110507581</v>
      </c>
      <c r="I26" s="40">
        <f>SUM(I11:I25)</f>
        <v>4571</v>
      </c>
      <c r="J26" s="25">
        <f>D26/I26-1</f>
        <v>-8.5320498796762623E-3</v>
      </c>
      <c r="K26" s="40">
        <f>SUM(K11:K25)</f>
        <v>39735</v>
      </c>
      <c r="L26" s="25">
        <f>K26/K28</f>
        <v>0.96900453592157243</v>
      </c>
      <c r="M26" s="40">
        <f>SUM(M11:M25)</f>
        <v>47102</v>
      </c>
      <c r="N26" s="25">
        <f>M26/M28</f>
        <v>0.94646947715307639</v>
      </c>
      <c r="O26" s="27">
        <f>K26/M26-1</f>
        <v>-0.1564052481847904</v>
      </c>
    </row>
    <row r="27" spans="2:23">
      <c r="B27" s="149" t="s">
        <v>29</v>
      </c>
      <c r="C27" s="150"/>
      <c r="D27" s="24">
        <f>D28-SUM(D11:D25)</f>
        <v>181</v>
      </c>
      <c r="E27" s="25">
        <f>D27/D28</f>
        <v>3.8404413324846169E-2</v>
      </c>
      <c r="F27" s="24">
        <f>F28-SUM(F11:F25)</f>
        <v>212</v>
      </c>
      <c r="G27" s="120">
        <f>F27/F28</f>
        <v>3.8191316879841473E-2</v>
      </c>
      <c r="H27" s="27">
        <f>D27/F27-1</f>
        <v>-0.14622641509433965</v>
      </c>
      <c r="I27" s="24">
        <f>I28-SUM(I11:I25)</f>
        <v>152</v>
      </c>
      <c r="J27" s="121">
        <f>D27/I27-1</f>
        <v>0.19078947368421062</v>
      </c>
      <c r="K27" s="24">
        <f>K28-SUM(K11:K25)</f>
        <v>1271</v>
      </c>
      <c r="L27" s="25">
        <f>K27/K28</f>
        <v>3.0995464078427546E-2</v>
      </c>
      <c r="M27" s="24">
        <f>M28-SUM(M11:M25)</f>
        <v>2664</v>
      </c>
      <c r="N27" s="25">
        <f>M27/M28</f>
        <v>5.3530522846923605E-2</v>
      </c>
      <c r="O27" s="27">
        <f>K27/M27-1</f>
        <v>-0.52289789789789798</v>
      </c>
    </row>
    <row r="28" spans="2:23">
      <c r="B28" s="147" t="s">
        <v>30</v>
      </c>
      <c r="C28" s="148"/>
      <c r="D28" s="41">
        <v>4713</v>
      </c>
      <c r="E28" s="70">
        <v>1</v>
      </c>
      <c r="F28" s="41">
        <v>5551</v>
      </c>
      <c r="G28" s="71">
        <v>0.99999999999999978</v>
      </c>
      <c r="H28" s="38">
        <v>-0.15096379030805263</v>
      </c>
      <c r="I28" s="42">
        <v>4723</v>
      </c>
      <c r="J28" s="39">
        <v>-2.117298327334316E-3</v>
      </c>
      <c r="K28" s="41">
        <v>41006</v>
      </c>
      <c r="L28" s="70">
        <v>1</v>
      </c>
      <c r="M28" s="41">
        <v>49766</v>
      </c>
      <c r="N28" s="71">
        <v>1.0000000000000004</v>
      </c>
      <c r="O28" s="38">
        <v>-0.17602379134348756</v>
      </c>
    </row>
    <row r="29" spans="2:23">
      <c r="B29" s="124" t="s">
        <v>64</v>
      </c>
      <c r="C29" s="126"/>
    </row>
    <row r="30" spans="2:23">
      <c r="B30" s="127" t="s">
        <v>65</v>
      </c>
    </row>
    <row r="31" spans="2:23">
      <c r="B31" s="128"/>
    </row>
    <row r="32" spans="2:23">
      <c r="B32" s="185" t="s">
        <v>93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26"/>
      <c r="P32" s="185" t="s">
        <v>71</v>
      </c>
      <c r="Q32" s="185"/>
      <c r="R32" s="185"/>
      <c r="S32" s="185"/>
      <c r="T32" s="185"/>
      <c r="U32" s="185"/>
      <c r="V32" s="185"/>
      <c r="W32" s="185"/>
    </row>
    <row r="33" spans="2:23">
      <c r="B33" s="198" t="s">
        <v>94</v>
      </c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26"/>
      <c r="P33" s="198" t="s">
        <v>72</v>
      </c>
      <c r="Q33" s="198"/>
      <c r="R33" s="198"/>
      <c r="S33" s="198"/>
      <c r="T33" s="198"/>
      <c r="U33" s="198"/>
      <c r="V33" s="198"/>
      <c r="W33" s="198"/>
    </row>
    <row r="34" spans="2:23" ht="25.5" customHeight="1">
      <c r="B34" s="129"/>
      <c r="C34" s="129"/>
      <c r="D34" s="129"/>
      <c r="E34" s="129"/>
      <c r="F34" s="129"/>
      <c r="G34" s="129"/>
      <c r="H34" s="129"/>
      <c r="I34" s="129"/>
      <c r="J34" s="129"/>
      <c r="K34" s="23"/>
      <c r="L34" s="37" t="s">
        <v>35</v>
      </c>
      <c r="P34" s="129"/>
      <c r="Q34" s="129"/>
      <c r="R34" s="129"/>
      <c r="S34" s="129"/>
      <c r="T34" s="129"/>
      <c r="U34" s="129"/>
      <c r="V34" s="23"/>
      <c r="W34" s="37" t="s">
        <v>35</v>
      </c>
    </row>
    <row r="35" spans="2:23">
      <c r="B35" s="186" t="s">
        <v>0</v>
      </c>
      <c r="C35" s="186" t="s">
        <v>51</v>
      </c>
      <c r="D35" s="166" t="s">
        <v>86</v>
      </c>
      <c r="E35" s="167"/>
      <c r="F35" s="167"/>
      <c r="G35" s="167"/>
      <c r="H35" s="167"/>
      <c r="I35" s="168"/>
      <c r="J35" s="166" t="s">
        <v>83</v>
      </c>
      <c r="K35" s="167"/>
      <c r="L35" s="168"/>
      <c r="P35" s="186" t="s">
        <v>0</v>
      </c>
      <c r="Q35" s="186" t="s">
        <v>51</v>
      </c>
      <c r="R35" s="166" t="s">
        <v>87</v>
      </c>
      <c r="S35" s="167"/>
      <c r="T35" s="167"/>
      <c r="U35" s="167"/>
      <c r="V35" s="167"/>
      <c r="W35" s="168"/>
    </row>
    <row r="36" spans="2:23" ht="15" customHeight="1">
      <c r="B36" s="181"/>
      <c r="C36" s="181"/>
      <c r="D36" s="178" t="s">
        <v>88</v>
      </c>
      <c r="E36" s="179"/>
      <c r="F36" s="179"/>
      <c r="G36" s="179"/>
      <c r="H36" s="179"/>
      <c r="I36" s="180"/>
      <c r="J36" s="178" t="s">
        <v>84</v>
      </c>
      <c r="K36" s="179"/>
      <c r="L36" s="180"/>
      <c r="P36" s="181"/>
      <c r="Q36" s="181"/>
      <c r="R36" s="178" t="s">
        <v>89</v>
      </c>
      <c r="S36" s="179"/>
      <c r="T36" s="179"/>
      <c r="U36" s="179"/>
      <c r="V36" s="179"/>
      <c r="W36" s="180"/>
    </row>
    <row r="37" spans="2:23" ht="15" customHeight="1">
      <c r="B37" s="181"/>
      <c r="C37" s="181"/>
      <c r="D37" s="160">
        <v>2022</v>
      </c>
      <c r="E37" s="161"/>
      <c r="F37" s="169">
        <v>2021</v>
      </c>
      <c r="G37" s="161"/>
      <c r="H37" s="171" t="s">
        <v>22</v>
      </c>
      <c r="I37" s="195" t="s">
        <v>52</v>
      </c>
      <c r="J37" s="197">
        <v>2022</v>
      </c>
      <c r="K37" s="196" t="s">
        <v>90</v>
      </c>
      <c r="L37" s="195" t="s">
        <v>95</v>
      </c>
      <c r="P37" s="181"/>
      <c r="Q37" s="181"/>
      <c r="R37" s="160">
        <v>2022</v>
      </c>
      <c r="S37" s="161"/>
      <c r="T37" s="160">
        <v>2021</v>
      </c>
      <c r="U37" s="161"/>
      <c r="V37" s="171" t="s">
        <v>22</v>
      </c>
      <c r="W37" s="192" t="s">
        <v>73</v>
      </c>
    </row>
    <row r="38" spans="2:23" ht="14.4" customHeight="1">
      <c r="B38" s="182" t="s">
        <v>23</v>
      </c>
      <c r="C38" s="182" t="s">
        <v>51</v>
      </c>
      <c r="D38" s="162"/>
      <c r="E38" s="163"/>
      <c r="F38" s="170"/>
      <c r="G38" s="163"/>
      <c r="H38" s="172"/>
      <c r="I38" s="196"/>
      <c r="J38" s="197"/>
      <c r="K38" s="196"/>
      <c r="L38" s="196"/>
      <c r="P38" s="182" t="s">
        <v>23</v>
      </c>
      <c r="Q38" s="182" t="s">
        <v>51</v>
      </c>
      <c r="R38" s="162"/>
      <c r="S38" s="163"/>
      <c r="T38" s="162"/>
      <c r="U38" s="163"/>
      <c r="V38" s="172"/>
      <c r="W38" s="193"/>
    </row>
    <row r="39" spans="2:23" ht="15" customHeight="1">
      <c r="B39" s="182"/>
      <c r="C39" s="182"/>
      <c r="D39" s="143" t="s">
        <v>25</v>
      </c>
      <c r="E39" s="95" t="s">
        <v>2</v>
      </c>
      <c r="F39" s="143" t="s">
        <v>25</v>
      </c>
      <c r="G39" s="95" t="s">
        <v>2</v>
      </c>
      <c r="H39" s="154" t="s">
        <v>26</v>
      </c>
      <c r="I39" s="154" t="s">
        <v>53</v>
      </c>
      <c r="J39" s="96" t="s">
        <v>25</v>
      </c>
      <c r="K39" s="188" t="s">
        <v>91</v>
      </c>
      <c r="L39" s="188" t="s">
        <v>96</v>
      </c>
      <c r="P39" s="182"/>
      <c r="Q39" s="182"/>
      <c r="R39" s="143" t="s">
        <v>25</v>
      </c>
      <c r="S39" s="95" t="s">
        <v>2</v>
      </c>
      <c r="T39" s="143" t="s">
        <v>25</v>
      </c>
      <c r="U39" s="95" t="s">
        <v>2</v>
      </c>
      <c r="V39" s="154" t="s">
        <v>26</v>
      </c>
      <c r="W39" s="190" t="s">
        <v>74</v>
      </c>
    </row>
    <row r="40" spans="2:23" ht="14.25" customHeight="1">
      <c r="B40" s="183"/>
      <c r="C40" s="183"/>
      <c r="D40" s="140" t="s">
        <v>27</v>
      </c>
      <c r="E40" s="45" t="s">
        <v>28</v>
      </c>
      <c r="F40" s="140" t="s">
        <v>27</v>
      </c>
      <c r="G40" s="45" t="s">
        <v>28</v>
      </c>
      <c r="H40" s="194"/>
      <c r="I40" s="194"/>
      <c r="J40" s="140" t="s">
        <v>27</v>
      </c>
      <c r="K40" s="189"/>
      <c r="L40" s="189"/>
      <c r="P40" s="183"/>
      <c r="Q40" s="183"/>
      <c r="R40" s="140" t="s">
        <v>27</v>
      </c>
      <c r="S40" s="45" t="s">
        <v>28</v>
      </c>
      <c r="T40" s="140" t="s">
        <v>27</v>
      </c>
      <c r="U40" s="45" t="s">
        <v>28</v>
      </c>
      <c r="V40" s="155"/>
      <c r="W40" s="191"/>
    </row>
    <row r="41" spans="2:23">
      <c r="B41" s="55">
        <v>1</v>
      </c>
      <c r="C41" s="72" t="s">
        <v>55</v>
      </c>
      <c r="D41" s="57">
        <v>489</v>
      </c>
      <c r="E41" s="62">
        <v>0.1037555697008275</v>
      </c>
      <c r="F41" s="57">
        <v>506</v>
      </c>
      <c r="G41" s="62">
        <v>9.1154746892451816E-2</v>
      </c>
      <c r="H41" s="97">
        <v>-3.359683794466406E-2</v>
      </c>
      <c r="I41" s="98">
        <v>1</v>
      </c>
      <c r="J41" s="57">
        <v>397</v>
      </c>
      <c r="K41" s="99">
        <v>0.23173803526448356</v>
      </c>
      <c r="L41" s="100">
        <v>2</v>
      </c>
      <c r="P41" s="55">
        <v>1</v>
      </c>
      <c r="Q41" s="72" t="s">
        <v>54</v>
      </c>
      <c r="R41" s="57">
        <v>7076</v>
      </c>
      <c r="S41" s="62">
        <v>0.17256011315417255</v>
      </c>
      <c r="T41" s="57">
        <v>7534</v>
      </c>
      <c r="U41" s="62">
        <v>0.15138849817144234</v>
      </c>
      <c r="V41" s="60">
        <v>-6.0791080435359746E-2</v>
      </c>
      <c r="W41" s="100">
        <v>0</v>
      </c>
    </row>
    <row r="42" spans="2:23">
      <c r="B42" s="101">
        <v>2</v>
      </c>
      <c r="C42" s="74" t="s">
        <v>54</v>
      </c>
      <c r="D42" s="65">
        <v>486</v>
      </c>
      <c r="E42" s="77">
        <v>0.10311903246339911</v>
      </c>
      <c r="F42" s="65">
        <v>998</v>
      </c>
      <c r="G42" s="77">
        <v>0.17978742568906503</v>
      </c>
      <c r="H42" s="102">
        <v>-0.51302605210420849</v>
      </c>
      <c r="I42" s="103">
        <v>-1</v>
      </c>
      <c r="J42" s="65">
        <v>808</v>
      </c>
      <c r="K42" s="104">
        <v>-0.39851485148514854</v>
      </c>
      <c r="L42" s="105">
        <v>-1</v>
      </c>
      <c r="P42" s="101">
        <v>2</v>
      </c>
      <c r="Q42" s="74" t="s">
        <v>55</v>
      </c>
      <c r="R42" s="65">
        <v>4693</v>
      </c>
      <c r="S42" s="77">
        <v>0.114446666341511</v>
      </c>
      <c r="T42" s="65">
        <v>4563</v>
      </c>
      <c r="U42" s="77">
        <v>9.1689105011453609E-2</v>
      </c>
      <c r="V42" s="67">
        <v>2.8490028490028463E-2</v>
      </c>
      <c r="W42" s="105">
        <v>0</v>
      </c>
    </row>
    <row r="43" spans="2:23">
      <c r="B43" s="101">
        <v>3</v>
      </c>
      <c r="C43" s="74" t="s">
        <v>60</v>
      </c>
      <c r="D43" s="65">
        <v>416</v>
      </c>
      <c r="E43" s="77">
        <v>8.8266496923403354E-2</v>
      </c>
      <c r="F43" s="65">
        <v>398</v>
      </c>
      <c r="G43" s="77">
        <v>7.1698793010268422E-2</v>
      </c>
      <c r="H43" s="102">
        <v>4.5226130653266416E-2</v>
      </c>
      <c r="I43" s="103">
        <v>0</v>
      </c>
      <c r="J43" s="65">
        <v>382</v>
      </c>
      <c r="K43" s="104">
        <v>8.9005235602094279E-2</v>
      </c>
      <c r="L43" s="105">
        <v>1</v>
      </c>
      <c r="P43" s="101">
        <v>3</v>
      </c>
      <c r="Q43" s="74" t="s">
        <v>60</v>
      </c>
      <c r="R43" s="65">
        <v>2786</v>
      </c>
      <c r="S43" s="77">
        <v>6.7941276886309326E-2</v>
      </c>
      <c r="T43" s="65">
        <v>3201</v>
      </c>
      <c r="U43" s="77">
        <v>6.4321022384760673E-2</v>
      </c>
      <c r="V43" s="67">
        <v>-0.1296469853170884</v>
      </c>
      <c r="W43" s="105">
        <v>1</v>
      </c>
    </row>
    <row r="44" spans="2:23">
      <c r="B44" s="101">
        <v>4</v>
      </c>
      <c r="C44" s="74" t="s">
        <v>56</v>
      </c>
      <c r="D44" s="65">
        <v>351</v>
      </c>
      <c r="E44" s="77">
        <v>7.4474856779121579E-2</v>
      </c>
      <c r="F44" s="65">
        <v>239</v>
      </c>
      <c r="G44" s="77">
        <v>4.3055305350387318E-2</v>
      </c>
      <c r="H44" s="102">
        <v>0.46861924686192458</v>
      </c>
      <c r="I44" s="103">
        <v>1</v>
      </c>
      <c r="J44" s="65">
        <v>557</v>
      </c>
      <c r="K44" s="104">
        <v>-0.36983842010771995</v>
      </c>
      <c r="L44" s="105">
        <v>-2</v>
      </c>
      <c r="P44" s="101">
        <v>4</v>
      </c>
      <c r="Q44" s="74" t="s">
        <v>56</v>
      </c>
      <c r="R44" s="65">
        <v>2521</v>
      </c>
      <c r="S44" s="77">
        <v>6.1478807979320101E-2</v>
      </c>
      <c r="T44" s="65">
        <v>2100</v>
      </c>
      <c r="U44" s="77">
        <v>4.2197484226178514E-2</v>
      </c>
      <c r="V44" s="67">
        <v>0.20047619047619047</v>
      </c>
      <c r="W44" s="105">
        <v>1</v>
      </c>
    </row>
    <row r="45" spans="2:23">
      <c r="B45" s="101">
        <v>5</v>
      </c>
      <c r="C45" s="79" t="s">
        <v>77</v>
      </c>
      <c r="D45" s="89">
        <v>254</v>
      </c>
      <c r="E45" s="94">
        <v>5.3893486102270315E-2</v>
      </c>
      <c r="F45" s="89">
        <v>379</v>
      </c>
      <c r="G45" s="94">
        <v>6.8275986308773198E-2</v>
      </c>
      <c r="H45" s="106">
        <v>-0.32981530343007914</v>
      </c>
      <c r="I45" s="107">
        <v>-1</v>
      </c>
      <c r="J45" s="89">
        <v>142</v>
      </c>
      <c r="K45" s="108">
        <v>0.78873239436619724</v>
      </c>
      <c r="L45" s="109">
        <v>3</v>
      </c>
      <c r="P45" s="101">
        <v>5</v>
      </c>
      <c r="Q45" s="79" t="s">
        <v>80</v>
      </c>
      <c r="R45" s="89">
        <v>1535</v>
      </c>
      <c r="S45" s="94">
        <v>3.7433546310296051E-2</v>
      </c>
      <c r="T45" s="89">
        <v>1243</v>
      </c>
      <c r="U45" s="94">
        <v>2.4976891853876141E-2</v>
      </c>
      <c r="V45" s="92">
        <v>0.2349155269509251</v>
      </c>
      <c r="W45" s="109">
        <v>7</v>
      </c>
    </row>
    <row r="46" spans="2:23">
      <c r="B46" s="110">
        <v>6</v>
      </c>
      <c r="C46" s="72" t="s">
        <v>75</v>
      </c>
      <c r="D46" s="57">
        <v>238</v>
      </c>
      <c r="E46" s="62">
        <v>5.0498620835985573E-2</v>
      </c>
      <c r="F46" s="57">
        <v>189</v>
      </c>
      <c r="G46" s="62">
        <v>3.4047919293820936E-2</v>
      </c>
      <c r="H46" s="97">
        <v>0.2592592592592593</v>
      </c>
      <c r="I46" s="98">
        <v>1</v>
      </c>
      <c r="J46" s="57">
        <v>146</v>
      </c>
      <c r="K46" s="99">
        <v>0.63013698630136994</v>
      </c>
      <c r="L46" s="100">
        <v>1</v>
      </c>
      <c r="P46" s="110">
        <v>6</v>
      </c>
      <c r="Q46" s="72" t="s">
        <v>75</v>
      </c>
      <c r="R46" s="57">
        <v>1493</v>
      </c>
      <c r="S46" s="62">
        <v>3.6409305955226068E-2</v>
      </c>
      <c r="T46" s="57">
        <v>1430</v>
      </c>
      <c r="U46" s="62">
        <v>2.87344773540168E-2</v>
      </c>
      <c r="V46" s="60">
        <v>4.4055944055944041E-2</v>
      </c>
      <c r="W46" s="100">
        <v>3</v>
      </c>
    </row>
    <row r="47" spans="2:23">
      <c r="B47" s="101">
        <v>7</v>
      </c>
      <c r="C47" s="74" t="s">
        <v>80</v>
      </c>
      <c r="D47" s="65">
        <v>207</v>
      </c>
      <c r="E47" s="77">
        <v>4.392106938255888E-2</v>
      </c>
      <c r="F47" s="65">
        <v>122</v>
      </c>
      <c r="G47" s="77">
        <v>2.197802197802198E-2</v>
      </c>
      <c r="H47" s="102">
        <v>0.69672131147540983</v>
      </c>
      <c r="I47" s="103">
        <v>8</v>
      </c>
      <c r="J47" s="65">
        <v>287</v>
      </c>
      <c r="K47" s="104">
        <v>-0.27874564459930318</v>
      </c>
      <c r="L47" s="105">
        <v>-2</v>
      </c>
      <c r="P47" s="101">
        <v>7</v>
      </c>
      <c r="Q47" s="74" t="s">
        <v>77</v>
      </c>
      <c r="R47" s="65">
        <v>1469</v>
      </c>
      <c r="S47" s="77">
        <v>3.5824025752328931E-2</v>
      </c>
      <c r="T47" s="65">
        <v>3853</v>
      </c>
      <c r="U47" s="77">
        <v>7.7422336534983718E-2</v>
      </c>
      <c r="V47" s="67">
        <v>-0.61873864521152355</v>
      </c>
      <c r="W47" s="105">
        <v>-4</v>
      </c>
    </row>
    <row r="48" spans="2:23">
      <c r="B48" s="101">
        <v>8</v>
      </c>
      <c r="C48" s="74" t="s">
        <v>97</v>
      </c>
      <c r="D48" s="65">
        <v>199</v>
      </c>
      <c r="E48" s="77">
        <v>4.222363674941651E-2</v>
      </c>
      <c r="F48" s="65">
        <v>134</v>
      </c>
      <c r="G48" s="77">
        <v>2.4139794631597912E-2</v>
      </c>
      <c r="H48" s="102">
        <v>0.4850746268656716</v>
      </c>
      <c r="I48" s="103">
        <v>4</v>
      </c>
      <c r="J48" s="65">
        <v>34</v>
      </c>
      <c r="K48" s="104">
        <v>4.8529411764705879</v>
      </c>
      <c r="L48" s="105">
        <v>21</v>
      </c>
      <c r="P48" s="101">
        <v>8</v>
      </c>
      <c r="Q48" s="74" t="s">
        <v>63</v>
      </c>
      <c r="R48" s="65">
        <v>1250</v>
      </c>
      <c r="S48" s="77">
        <v>3.0483343900892551E-2</v>
      </c>
      <c r="T48" s="65">
        <v>1661</v>
      </c>
      <c r="U48" s="77">
        <v>3.3376200618896436E-2</v>
      </c>
      <c r="V48" s="67">
        <v>-0.24744130042143286</v>
      </c>
      <c r="W48" s="105">
        <v>0</v>
      </c>
    </row>
    <row r="49" spans="2:23">
      <c r="B49" s="101">
        <v>9</v>
      </c>
      <c r="C49" s="74" t="s">
        <v>82</v>
      </c>
      <c r="D49" s="65">
        <v>195</v>
      </c>
      <c r="E49" s="77">
        <v>4.1374920432845325E-2</v>
      </c>
      <c r="F49" s="65">
        <v>192</v>
      </c>
      <c r="G49" s="77">
        <v>3.4588362457214916E-2</v>
      </c>
      <c r="H49" s="102">
        <v>1.5625E-2</v>
      </c>
      <c r="I49" s="103">
        <v>-3</v>
      </c>
      <c r="J49" s="65">
        <v>179</v>
      </c>
      <c r="K49" s="104">
        <v>8.9385474860335101E-2</v>
      </c>
      <c r="L49" s="105">
        <v>-3</v>
      </c>
      <c r="P49" s="101">
        <v>9</v>
      </c>
      <c r="Q49" s="74" t="s">
        <v>82</v>
      </c>
      <c r="R49" s="65">
        <v>1179</v>
      </c>
      <c r="S49" s="77">
        <v>2.8751889967321854E-2</v>
      </c>
      <c r="T49" s="65">
        <v>1749</v>
      </c>
      <c r="U49" s="77">
        <v>3.514447614837439E-2</v>
      </c>
      <c r="V49" s="67">
        <v>-0.32590051457975988</v>
      </c>
      <c r="W49" s="105">
        <v>-2</v>
      </c>
    </row>
    <row r="50" spans="2:23">
      <c r="B50" s="111">
        <v>10</v>
      </c>
      <c r="C50" s="79" t="s">
        <v>98</v>
      </c>
      <c r="D50" s="89">
        <v>173</v>
      </c>
      <c r="E50" s="94">
        <v>3.6706980691703799E-2</v>
      </c>
      <c r="F50" s="89">
        <v>33</v>
      </c>
      <c r="G50" s="94">
        <v>5.9448747973338137E-3</v>
      </c>
      <c r="H50" s="106">
        <v>4.2424242424242422</v>
      </c>
      <c r="I50" s="107">
        <v>19</v>
      </c>
      <c r="J50" s="89">
        <v>51</v>
      </c>
      <c r="K50" s="108">
        <v>2.392156862745098</v>
      </c>
      <c r="L50" s="109">
        <v>14</v>
      </c>
      <c r="P50" s="111">
        <v>10</v>
      </c>
      <c r="Q50" s="79" t="s">
        <v>81</v>
      </c>
      <c r="R50" s="89">
        <v>1028</v>
      </c>
      <c r="S50" s="94">
        <v>2.5069502024094036E-2</v>
      </c>
      <c r="T50" s="89">
        <v>1981</v>
      </c>
      <c r="U50" s="94">
        <v>3.980629345336173E-2</v>
      </c>
      <c r="V50" s="92">
        <v>-0.4810701665825341</v>
      </c>
      <c r="W50" s="109">
        <v>-4</v>
      </c>
    </row>
    <row r="51" spans="2:23">
      <c r="B51" s="149" t="s">
        <v>57</v>
      </c>
      <c r="C51" s="150"/>
      <c r="D51" s="40">
        <f>SUM(D41:D50)</f>
        <v>3008</v>
      </c>
      <c r="E51" s="120">
        <f>D51/D53</f>
        <v>0.63823467006153189</v>
      </c>
      <c r="F51" s="40">
        <f>SUM(F41:F50)</f>
        <v>3190</v>
      </c>
      <c r="G51" s="120">
        <f>F51/F53</f>
        <v>0.57467123040893531</v>
      </c>
      <c r="H51" s="122">
        <f>D51/F51-1</f>
        <v>-5.705329153605021E-2</v>
      </c>
      <c r="I51" s="131"/>
      <c r="J51" s="40">
        <f>SUM(J41:J50)</f>
        <v>2983</v>
      </c>
      <c r="K51" s="26">
        <f>D51/J51-1</f>
        <v>8.3808246731478242E-3</v>
      </c>
      <c r="L51" s="123"/>
      <c r="P51" s="149" t="s">
        <v>57</v>
      </c>
      <c r="Q51" s="150"/>
      <c r="R51" s="40">
        <f>SUM(R41:R50)</f>
        <v>25030</v>
      </c>
      <c r="S51" s="120">
        <f>R51/R53</f>
        <v>0.61039847827147242</v>
      </c>
      <c r="T51" s="40">
        <f>SUM(T41:T50)</f>
        <v>29315</v>
      </c>
      <c r="U51" s="120">
        <f>T51/T53</f>
        <v>0.58905678575734433</v>
      </c>
      <c r="V51" s="122">
        <f>R51/T51-1</f>
        <v>-0.1461709022684633</v>
      </c>
      <c r="W51" s="134"/>
    </row>
    <row r="52" spans="2:23">
      <c r="B52" s="149" t="s">
        <v>29</v>
      </c>
      <c r="C52" s="150"/>
      <c r="D52" s="40">
        <f>D53-D51</f>
        <v>1705</v>
      </c>
      <c r="E52" s="120">
        <f>D52/D53</f>
        <v>0.36176532993846805</v>
      </c>
      <c r="F52" s="40">
        <f>F53-F51</f>
        <v>2361</v>
      </c>
      <c r="G52" s="120">
        <f>F52/F53</f>
        <v>0.42532876959106469</v>
      </c>
      <c r="H52" s="122">
        <f>D52/F52-1</f>
        <v>-0.27784836933502755</v>
      </c>
      <c r="I52" s="24"/>
      <c r="J52" s="40">
        <f>J53-SUM(J41:J50)</f>
        <v>1740</v>
      </c>
      <c r="K52" s="26">
        <f>D52/J52-1</f>
        <v>-2.011494252873558E-2</v>
      </c>
      <c r="L52" s="123"/>
      <c r="P52" s="149" t="s">
        <v>29</v>
      </c>
      <c r="Q52" s="150"/>
      <c r="R52" s="40">
        <f>R53-R51</f>
        <v>15976</v>
      </c>
      <c r="S52" s="120">
        <f>R52/R53</f>
        <v>0.38960152172852752</v>
      </c>
      <c r="T52" s="40">
        <f>T53-T51</f>
        <v>20451</v>
      </c>
      <c r="U52" s="120">
        <f>T52/T53</f>
        <v>0.41094321424265562</v>
      </c>
      <c r="V52" s="122">
        <f>R52/T52-1</f>
        <v>-0.21881570583345555</v>
      </c>
      <c r="W52" s="135"/>
    </row>
    <row r="53" spans="2:23">
      <c r="B53" s="147" t="s">
        <v>58</v>
      </c>
      <c r="C53" s="148"/>
      <c r="D53" s="32">
        <v>4713</v>
      </c>
      <c r="E53" s="112">
        <v>1</v>
      </c>
      <c r="F53" s="32">
        <v>5551</v>
      </c>
      <c r="G53" s="112">
        <v>1</v>
      </c>
      <c r="H53" s="34">
        <v>-0.15096379030805263</v>
      </c>
      <c r="I53" s="34"/>
      <c r="J53" s="32">
        <v>4723</v>
      </c>
      <c r="K53" s="11">
        <v>-2.117298327334316E-3</v>
      </c>
      <c r="L53" s="113"/>
      <c r="P53" s="147" t="s">
        <v>58</v>
      </c>
      <c r="Q53" s="148"/>
      <c r="R53" s="32">
        <v>41006</v>
      </c>
      <c r="S53" s="112">
        <v>1</v>
      </c>
      <c r="T53" s="32">
        <v>49766</v>
      </c>
      <c r="U53" s="112">
        <v>1</v>
      </c>
      <c r="V53" s="136">
        <v>-0.17602379134348756</v>
      </c>
      <c r="W53" s="113"/>
    </row>
    <row r="54" spans="2:23">
      <c r="B54" s="124" t="s">
        <v>64</v>
      </c>
      <c r="P54" s="124" t="s">
        <v>64</v>
      </c>
    </row>
    <row r="55" spans="2:23">
      <c r="B55" s="127" t="s">
        <v>65</v>
      </c>
      <c r="P55" s="127" t="s">
        <v>65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40" priority="38" operator="lessThan">
      <formula>0</formula>
    </cfRule>
  </conditionalFormatting>
  <conditionalFormatting sqref="H26 O26">
    <cfRule type="cellIs" dxfId="39" priority="37" operator="lessThan">
      <formula>0</formula>
    </cfRule>
  </conditionalFormatting>
  <conditionalFormatting sqref="K52">
    <cfRule type="cellIs" dxfId="38" priority="35" operator="lessThan">
      <formula>0</formula>
    </cfRule>
  </conditionalFormatting>
  <conditionalFormatting sqref="H52 J52">
    <cfRule type="cellIs" dxfId="37" priority="36" operator="lessThan">
      <formula>0</formula>
    </cfRule>
  </conditionalFormatting>
  <conditionalFormatting sqref="K51">
    <cfRule type="cellIs" dxfId="36" priority="33" operator="lessThan">
      <formula>0</formula>
    </cfRule>
  </conditionalFormatting>
  <conditionalFormatting sqref="H51">
    <cfRule type="cellIs" dxfId="35" priority="34" operator="lessThan">
      <formula>0</formula>
    </cfRule>
  </conditionalFormatting>
  <conditionalFormatting sqref="L52">
    <cfRule type="cellIs" dxfId="34" priority="31" operator="lessThan">
      <formula>0</formula>
    </cfRule>
  </conditionalFormatting>
  <conditionalFormatting sqref="K52">
    <cfRule type="cellIs" dxfId="33" priority="32" operator="lessThan">
      <formula>0</formula>
    </cfRule>
  </conditionalFormatting>
  <conditionalFormatting sqref="L51">
    <cfRule type="cellIs" dxfId="32" priority="29" operator="lessThan">
      <formula>0</formula>
    </cfRule>
  </conditionalFormatting>
  <conditionalFormatting sqref="K51">
    <cfRule type="cellIs" dxfId="31" priority="30" operator="lessThan">
      <formula>0</formula>
    </cfRule>
  </conditionalFormatting>
  <conditionalFormatting sqref="V51">
    <cfRule type="cellIs" dxfId="30" priority="23" operator="lessThan">
      <formula>0</formula>
    </cfRule>
  </conditionalFormatting>
  <conditionalFormatting sqref="W51">
    <cfRule type="cellIs" dxfId="29" priority="26" operator="lessThan">
      <formula>0</formula>
    </cfRule>
    <cfRule type="cellIs" dxfId="28" priority="27" operator="equal">
      <formula>0</formula>
    </cfRule>
    <cfRule type="cellIs" dxfId="27" priority="28" operator="greaterThan">
      <formula>0</formula>
    </cfRule>
  </conditionalFormatting>
  <conditionalFormatting sqref="W52">
    <cfRule type="cellIs" dxfId="26" priority="25" operator="lessThan">
      <formula>0</formula>
    </cfRule>
  </conditionalFormatting>
  <conditionalFormatting sqref="V52">
    <cfRule type="cellIs" dxfId="25" priority="24" operator="lessThan">
      <formula>0</formula>
    </cfRule>
  </conditionalFormatting>
  <conditionalFormatting sqref="H11:H15 J11:J15 O11:O15">
    <cfRule type="cellIs" dxfId="24" priority="22" operator="lessThan">
      <formula>0</formula>
    </cfRule>
  </conditionalFormatting>
  <conditionalFormatting sqref="H16:H25 J16:J25 O16:O25">
    <cfRule type="cellIs" dxfId="23" priority="21" operator="lessThan">
      <formula>0</formula>
    </cfRule>
  </conditionalFormatting>
  <conditionalFormatting sqref="D11:E25 G11:J25 L11:L25 N11:O25">
    <cfRule type="cellIs" dxfId="22" priority="20" operator="equal">
      <formula>0</formula>
    </cfRule>
  </conditionalFormatting>
  <conditionalFormatting sqref="F11:F25">
    <cfRule type="cellIs" dxfId="21" priority="19" operator="equal">
      <formula>0</formula>
    </cfRule>
  </conditionalFormatting>
  <conditionalFormatting sqref="K11:K25">
    <cfRule type="cellIs" dxfId="20" priority="18" operator="equal">
      <formula>0</formula>
    </cfRule>
  </conditionalFormatting>
  <conditionalFormatting sqref="M11:M25">
    <cfRule type="cellIs" dxfId="19" priority="17" operator="equal">
      <formula>0</formula>
    </cfRule>
  </conditionalFormatting>
  <conditionalFormatting sqref="O28 J28 H28">
    <cfRule type="cellIs" dxfId="18" priority="16" operator="lessThan">
      <formula>0</formula>
    </cfRule>
  </conditionalFormatting>
  <conditionalFormatting sqref="K41:K50 H41:H50">
    <cfRule type="cellIs" dxfId="17" priority="15" operator="lessThan">
      <formula>0</formula>
    </cfRule>
  </conditionalFormatting>
  <conditionalFormatting sqref="L41:L50">
    <cfRule type="cellIs" dxfId="16" priority="12" operator="lessThan">
      <formula>0</formula>
    </cfRule>
    <cfRule type="cellIs" dxfId="15" priority="13" operator="equal">
      <formula>0</formula>
    </cfRule>
    <cfRule type="cellIs" dxfId="14" priority="14" operator="greaterThan">
      <formula>0</formula>
    </cfRule>
  </conditionalFormatting>
  <conditionalFormatting sqref="I41:I50">
    <cfRule type="cellIs" dxfId="13" priority="9" operator="lessThan">
      <formula>0</formula>
    </cfRule>
    <cfRule type="cellIs" dxfId="12" priority="10" operator="equal">
      <formula>0</formula>
    </cfRule>
    <cfRule type="cellIs" dxfId="11" priority="11" operator="greaterThan">
      <formula>0</formula>
    </cfRule>
  </conditionalFormatting>
  <conditionalFormatting sqref="L53">
    <cfRule type="cellIs" dxfId="10" priority="7" operator="lessThan">
      <formula>0</formula>
    </cfRule>
  </conditionalFormatting>
  <conditionalFormatting sqref="W53">
    <cfRule type="cellIs" dxfId="9" priority="1" operator="lessThan">
      <formula>0</formula>
    </cfRule>
  </conditionalFormatting>
  <conditionalFormatting sqref="H53:I53 K53">
    <cfRule type="cellIs" dxfId="8" priority="8" operator="lessThan">
      <formula>0</formula>
    </cfRule>
  </conditionalFormatting>
  <conditionalFormatting sqref="V41:V50">
    <cfRule type="cellIs" dxfId="7" priority="6" operator="lessThan">
      <formula>0</formula>
    </cfRule>
  </conditionalFormatting>
  <conditionalFormatting sqref="W41:W50">
    <cfRule type="cellIs" dxfId="6" priority="3" operator="lessThan">
      <formula>0</formula>
    </cfRule>
    <cfRule type="cellIs" dxfId="5" priority="4" operator="equal">
      <formula>0</formula>
    </cfRule>
    <cfRule type="cellIs" dxfId="4" priority="5" operator="greaterThan">
      <formula>0</formula>
    </cfRule>
  </conditionalFormatting>
  <conditionalFormatting sqref="V53">
    <cfRule type="cellIs" dxfId="3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2022-09-04T12:46:45Z</dcterms:modified>
</cp:coreProperties>
</file>